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фондов'!$F$7:$F$30</definedName>
    <definedName name="FUND_COUNT_ALL_STR">'Список фондов'!$F$32</definedName>
    <definedName name="FUND_COUNT_RECEIPT">'Sys_Description'!$D$19</definedName>
    <definedName name="FUND_COUNT_RECEIPT_ROWS">'Список фондов'!$E$7:$E$30</definedName>
    <definedName name="FUND_COUNT_RECEIPT_STR">'Список фондов'!$F$35</definedName>
    <definedName name="FUND_COUNT_RETIRED">'Sys_Description'!$D$18</definedName>
    <definedName name="FUND_COUNT_RETIRED_ALL">'Sys_Description'!$D$20</definedName>
    <definedName name="FUND_COUNT_RETIRED_ROWS">'Список фондов'!$H$7:$H$30</definedName>
    <definedName name="FUND_COUNT_RETIRED_STR">'Список фондов'!$F$37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фондов'!$C$7:$I$30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<sst xmlns="http://schemas.openxmlformats.org/spreadsheetml/2006/main" count="160" uniqueCount="102">
  <si>
    <t>2022</t>
  </si>
  <si>
    <t>АДМИНИСТРАЦИЯ РАБОЧИЙ ПОСЕЛОК МАХНЕВО АЛАПАЕВСКОГО РАЙОНА СВЕРДЛОВСКОЙ ОБЛАСТИ ЯНВАРЬ 1994Г. - ДЕКАБРЬ 2008Г.</t>
  </si>
  <si>
    <t>array</t>
  </si>
  <si>
    <t>действие</t>
  </si>
  <si>
    <t>(цифрами, прописью)</t>
  </si>
  <si>
    <t>ISN_ARCHIVE</t>
  </si>
  <si>
    <t>Кол-во поступило</t>
  </si>
  <si>
    <t>24 (Двадцать четыре)</t>
  </si>
  <si>
    <t>значение</t>
  </si>
  <si>
    <t>поступило за год</t>
  </si>
  <si>
    <t>всего на хранении на данный момент</t>
  </si>
  <si>
    <t>Дата</t>
  </si>
  <si>
    <t xml:space="preserve"> Исполнительный комитет Махнёвского поселкового Совета народных депутатов п. Махнево, Алапаевский район, Свердловская область
</t>
  </si>
  <si>
    <t>ISN_ACT_TYPE</t>
  </si>
  <si>
    <t>САНКИНСКАЯ СЕЛЬСКАЯ АДМИНИСТРАЦИЯ АДМИНИСТРАЦИИ МАХНЁВСКОГО МУНИЦИПАЛЬНОГО ОБРАЗОВАНИЯ 01 ЯНВАРЯ 2009 Г.</t>
  </si>
  <si>
    <t>МУРАТКОВСКАЯ СЕЛЬСКАЯ АДМИНИСТРАЦИЯ АДМИНИСТРАЦИИ МАХНЁВСКОГО МУНИЦИПАЛЬНОГО ОБРАЗОВАНИЯ 27 декабря 2008 г.</t>
  </si>
  <si>
    <t>Prop_ISN_SECURLEVEL</t>
  </si>
  <si>
    <t xml:space="preserve">МУНИЦИПАЛЬНОЕ КАЗЕННОЕ УЧРЕЖДЕНИЕ "МАХНЁВСКИЙ КУЛЬТУРНО-ДОСУГОВЫЙ ЦЕНТР" </t>
  </si>
  <si>
    <t>select</t>
  </si>
  <si>
    <t>СЕЛЬСКОХОЗЯЙСТВЕННЫЙ ПРОИЗВОДСТВЕННЫЙ КООПЕРАТИВ "НИВА" 1956 Г.- 2010 Г.</t>
  </si>
  <si>
    <t>расшифровка подписи</t>
  </si>
  <si>
    <t>БОЛЬШЕЕРЗОВСКАЯ СЕЛЬСКАЯ АДМИНИСТРАЦИЯ АДМИНИСТРАЦИИ МАХНЁВСКОГО МУНИЦИПАЛЬНОГО ОБРАЗОВАНИЯ 01 ЯНВАРЯ 2009 Г.</t>
  </si>
  <si>
    <t>МАХНЁВСКАЯ ПОСЕЛКОВАЯ АДМИНИСТРАЦИЯ АДМИНИСТРАЦИИ МАХНЁВСКОГО МУНИЦИПАЛЬНОГО ОБРАЗОВАНИЯ 01 ЯНВАРЯ 2009 Г. - 27СЕНТЯБРЯ 2013 Г.</t>
  </si>
  <si>
    <t>Код ошибки</t>
  </si>
  <si>
    <t xml:space="preserve">МКУ "Махневский физкультурно-спортивный комплекс"Ермак" </t>
  </si>
  <si>
    <t>SELECT_FUND_COUNT_ALL</t>
  </si>
  <si>
    <t>SELECT_FUND_COUNT_RECEIPT</t>
  </si>
  <si>
    <t>Год акта выбытия</t>
  </si>
  <si>
    <t>Выбыло  гг.</t>
  </si>
  <si>
    <t>Параметры</t>
  </si>
  <si>
    <t>Соответствующее поле в Web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</si>
  <si>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
ORDER BY F1.FUND_NUM_1,cast(F1.FUND_NUM_2 AS int),F1.FUND_NUM_3</t>
  </si>
  <si>
    <t/>
  </si>
  <si>
    <t>ФОМИНСКАЯ СЕЛЬСКАЯ АДМИНИСТРАЦИЯ АДМИНИСТРАЦИИ МАХНЁВСКОГО МУНИЦИПАЛЬНОГО ОБРАЗОВАНИЯ 01 ЯНВАРЯ 2009 Г.</t>
  </si>
  <si>
    <t>SELECT_ISN_ARCHIVE</t>
  </si>
  <si>
    <t>Примечание</t>
  </si>
  <si>
    <t>FUND_COUNT_ALL_STR</t>
  </si>
  <si>
    <t>МУНИЦИПАЛЬНОЕ УНИТАРНОЕ ПРЕДПРИЯТИЕ "СОБОЛЬ" ИЮЛЬ 2006 Г. - НОЯБРЬ 2013 Г.</t>
  </si>
  <si>
    <t>SELECT ISN_ARCHIVE FROM tblARCHIVE</t>
  </si>
  <si>
    <t>0 (Ноль)</t>
  </si>
  <si>
    <t>Предыдущее значение</t>
  </si>
  <si>
    <t>было ISN_ACT_TYPE IN(2,3,4,6,8,12,16389,16381), в БД не хватает двух последних ISN</t>
  </si>
  <si>
    <t>ДУМА МАХНЁВСКОГО МУНИЦИПАЛЬНОГО ОБРАЗОВАНИЯ ОКТЯБРЬ 2008 ГОДА</t>
  </si>
  <si>
    <t>Параметры для SQL в коде</t>
  </si>
  <si>
    <t>Спецификация</t>
  </si>
  <si>
    <t>Specification_1</t>
  </si>
  <si>
    <t>FUND_COUNT_RETIRED_STR</t>
  </si>
  <si>
    <t>Значение параметра</t>
  </si>
  <si>
    <t>Y</t>
  </si>
  <si>
    <t>КОКШАРОВСКАЯ СЕЛЬСКАЯ АДМИНИСТРАЦИЯ МАХНЁВСКОГО МУНИЦИПАЛЬНОГО ОБРАЗОВАНИЯ 01 ЯНВАРЯ 2009 Г.</t>
  </si>
  <si>
    <t>DATE_TO</t>
  </si>
  <si>
    <t>DATE_FROM</t>
  </si>
  <si>
    <t>ИЗМОДЕНОВСКАЯ СЕЛЬСКАЯ АДМИНИСТРАЦИЯ АДМИНИСТРАЦИИ МАХНЁВСКОГО МУНИЦИПАЛЬНОГО ОБРАЗОВАНИЯ 01 ЯНВАРЯ 2009 Г.</t>
  </si>
  <si>
    <t>YEAR_FROM</t>
  </si>
  <si>
    <t>МУГАЙСКАЯ СЕЛЬСКАЯ АДМИНИТСРАЦИЯ АДМИНИСТРАЦИИ МАХНЁВСКОГО МУНИЦИПАЛЬНОГО ОБРАЗОВАНИЯ 01 ЯНВАРЯ 2009 Г.</t>
  </si>
  <si>
    <t>-</t>
  </si>
  <si>
    <t>Общая строка параметров</t>
  </si>
  <si>
    <t>поступило</t>
  </si>
  <si>
    <t>Номер фонда</t>
  </si>
  <si>
    <t>Муниципальное бюджетное общеобразовательное учреждение  «Махнёвская средняя общеобразовательная школа» от 29.12. 2018 года</t>
  </si>
  <si>
    <t>spec</t>
  </si>
  <si>
    <t>Ко-во выбыло</t>
  </si>
  <si>
    <t>спецификация</t>
  </si>
  <si>
    <t>МУНИЦИПАЛЬНОЕ  БЮДЖЕТНОЕ УЧРЕЖДЕНИЕ ДОШКОЛЬНОГО ОБРАЗОВАНИЯ "МАХНЁВСКАЯ ДЕТСКАЯ МУЗЫКАЛЬНАЯ ШКОЛА" 23 ФЕВРАЛЯ 1999 Г.</t>
  </si>
  <si>
    <t>2, 3, 4, 6, 8, 12</t>
  </si>
  <si>
    <t>Администрация Махнёвского муниципального образования</t>
  </si>
  <si>
    <t>YEAR_TO</t>
  </si>
  <si>
    <t>put_NumToStr</t>
  </si>
  <si>
    <t>0, 1, 2, 3</t>
  </si>
  <si>
    <t>ХАБАРЧИХИНСКАЯ СЕЛЬСКАЯ АДМИНИСТРАЦИЯ АДМИНИСТРАЦИИ МАХНЁВСКОГО МУНИЦИПАЛЬНОГО ОБРАЗОВАНИЯ 01 ЯНВАРЯ 2009 Г.</t>
  </si>
  <si>
    <t>выбыло фондов за год</t>
  </si>
  <si>
    <t>поле</t>
  </si>
  <si>
    <t>КИШКИНСКАЯ СЕЛЬСКАЯ АДМИНИСТРАЦИЯ АДМИНИСТРАЦИИ МАХНЁВСКОГО МУНЦИПАЛЬНОГО ОБРАЗОВАНИЯ 01 ЯНВАРЯ 2009 Г.</t>
  </si>
  <si>
    <t>Примечания</t>
  </si>
  <si>
    <t>Отметка о выбытии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</si>
  <si>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</si>
  <si>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SELECT_FUND_COUNT_RETIRED</t>
  </si>
  <si>
    <t>Название параметра в запросе</t>
  </si>
  <si>
    <t>FUND_COUNT_RECEIPT_STR</t>
  </si>
  <si>
    <t>Расчеты с эксельными формулами</t>
  </si>
  <si>
    <t>СЕЛЬСКОХОЗЯЙСТВЕННЫЙ ПРОИЗВОДСТВЕННЫЙ КООПЕРАТИВ "МАХНЁВСКИЙ"
24 ФЕВРАЛЯ 1960 Г. - 1 НОЯБРЯ 2006 Г.</t>
  </si>
  <si>
    <t>выбыло всего</t>
  </si>
  <si>
    <t>Список фондов</t>
  </si>
  <si>
    <t>фондов</t>
  </si>
  <si>
    <t>лист</t>
  </si>
  <si>
    <t>end</t>
  </si>
  <si>
    <t>ФИО директора</t>
  </si>
  <si>
    <t>ТАЕЖНАЯ СЕЛЬСКАЯ АДМИНИСТРАЦИЯ АДМИНИСТРАЦИИ МАХНЁВСКОГО МУНИЦИПАЛЬНОГО ОБРАЗОВАНИЯ 01 ЯНВАРЯ 2009 Г.</t>
  </si>
  <si>
    <t>Кол-во всего</t>
  </si>
  <si>
    <t>SELECT_Specification_1</t>
  </si>
  <si>
    <t>put</t>
  </si>
  <si>
    <t>ФИНАНСОВЫЙ ОТДЕЛ АДМИНИСТРАЦИИ МАХНЁВСКОГО МУНИЦИПАЛЬНОГО ОБРАЗОВАНИЯ 01 ЯНВАРЯ 2011 Г.</t>
  </si>
  <si>
    <t>ISN_SECURLEVEL</t>
  </si>
  <si>
    <t>Подпись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</si>
  <si>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</si>
  <si>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SELECT_ISN_ACT_TYPE</t>
  </si>
  <si>
    <t>Prop_Year</t>
  </si>
  <si>
    <t>Название фонда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</si>
  <si>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</si>
  <si>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КОНТРОЛЬНОЕ УПРАВЛЕНИЕ МАХНЁВСКОГО МУНИЦИПАЛЬНОГО ОБРАЗОВАНИЯ 01 ЯНВАРЯ 2009 Г.</t>
  </si>
  <si>
    <t>Дата первого поступления</t>
  </si>
  <si>
    <t>Код фонда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</si>
</sst>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33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 wrapText="1"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/>
    </xf>
    <xf numFmtId="14" fontId="0" fillId="42" borderId="36" xfId="0" applyNumberFormat="1" applyFill="1" applyBorder="1" applyAlignment="1">
      <alignment/>
    </xf>
    <xf numFmtId="14" fontId="0" fillId="42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42" borderId="11" xfId="0" applyFont="1" applyFill="1" applyBorder="1" applyAlignment="1">
      <alignment horizontal="left" vertical="top" wrapText="1"/>
    </xf>
    <xf numFmtId="0" fontId="0" fillId="42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42" borderId="41" xfId="0" applyFill="1" applyBorder="1" applyAlignment="1">
      <alignment/>
    </xf>
    <xf numFmtId="0" fontId="0" fillId="42" borderId="34" xfId="0" applyFill="1" applyBorder="1" applyAlignment="1">
      <alignment wrapText="1"/>
    </xf>
    <xf numFmtId="0" fontId="0" fillId="42" borderId="37" xfId="0" applyFill="1" applyBorder="1" applyAlignment="1">
      <alignment wrapText="1"/>
    </xf>
    <xf numFmtId="0" fontId="0" fillId="42" borderId="40" xfId="0" applyFill="1" applyBorder="1" applyAlignment="1">
      <alignment wrapText="1"/>
    </xf>
    <xf numFmtId="0" fontId="9" fillId="42" borderId="33" xfId="0" applyFont="1" applyFill="1" applyBorder="1" applyAlignment="1">
      <alignment horizontal="left" vertical="top" wrapText="1"/>
    </xf>
    <xf numFmtId="0" fontId="0" fillId="42" borderId="34" xfId="0" applyFill="1" applyBorder="1" applyAlignment="1">
      <alignment vertical="top" wrapText="1"/>
    </xf>
    <xf numFmtId="0" fontId="9" fillId="43" borderId="11" xfId="0" applyFont="1" applyFill="1" applyBorder="1" applyAlignment="1">
      <alignment horizontal="left" vertical="top" wrapText="1"/>
    </xf>
    <xf numFmtId="0" fontId="0" fillId="43" borderId="44" xfId="0" applyFill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42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9.00390625" style="0" customWidth="1"/>
    <col min="8" max="8" width="13.421875" style="0" hidden="1" customWidth="1"/>
    <col min="9" max="9" width="37.00390625" style="0" customWidth="1"/>
    <col min="10" max="10" width="12.140625" style="0" customWidth="1"/>
  </cols>
  <sheetData>
    <row r="2" spans="3:9" ht="21.75" customHeight="1">
      <c r="C2" s="81" t="s">
        <v>82</v>
      </c>
      <c r="D2" s="81"/>
      <c r="E2" s="81"/>
      <c r="F2" s="81"/>
      <c r="G2" s="81"/>
      <c r="H2" s="81"/>
      <c r="I2" s="81"/>
    </row>
    <row r="4" ht="15.75" thickBot="1"/>
    <row r="5" spans="3:9" ht="70.5" customHeight="1" thickBot="1" thickTop="1">
      <c r="C5" s="21" t="s">
        <v>101</v>
      </c>
      <c r="D5" s="46" t="s">
        <v>58</v>
      </c>
      <c r="E5" s="46" t="s">
        <v>100</v>
      </c>
      <c r="F5" s="22" t="s">
        <v>97</v>
      </c>
      <c r="G5" s="46" t="s">
        <v>74</v>
      </c>
      <c r="H5" s="46" t="s">
        <v>27</v>
      </c>
      <c r="I5" s="46" t="s">
        <v>73</v>
      </c>
    </row>
    <row r="6" spans="3:9" ht="17.25" thickBot="1" thickTop="1">
      <c r="C6" s="21">
        <v>0</v>
      </c>
      <c r="D6" s="46">
        <v>1</v>
      </c>
      <c r="E6" s="46">
        <v>2</v>
      </c>
      <c r="F6" s="46">
        <v>3</v>
      </c>
      <c r="G6" s="46">
        <v>4</v>
      </c>
      <c r="H6" s="46"/>
      <c r="I6" s="46">
        <v>5</v>
      </c>
    </row>
    <row r="7" spans="3:9" ht="32.25" thickTop="1">
      <c r="C7" s="19">
        <v>10000000581</v>
      </c>
      <c r="D7" s="47">
        <v>1</v>
      </c>
      <c r="E7" s="48">
        <v>2011</v>
      </c>
      <c r="F7" s="64" t="s">
        <v>80</v>
      </c>
      <c r="G7" s="64"/>
      <c r="H7" s="70"/>
      <c r="I7" s="67" t="s">
        <v>32</v>
      </c>
    </row>
    <row r="8" spans="3:9" ht="15.75">
      <c r="C8" s="23">
        <v>10000000582</v>
      </c>
      <c r="D8" s="49">
        <v>2</v>
      </c>
      <c r="E8" s="50">
        <v>2011</v>
      </c>
      <c r="F8" s="65" t="s">
        <v>19</v>
      </c>
      <c r="G8" s="65"/>
      <c r="H8" s="71"/>
      <c r="I8" s="68" t="s">
        <v>32</v>
      </c>
    </row>
    <row r="9" spans="3:9" ht="47.25">
      <c r="C9" s="23">
        <v>10000000583</v>
      </c>
      <c r="D9" s="49">
        <v>3</v>
      </c>
      <c r="E9" s="50">
        <v>2014</v>
      </c>
      <c r="F9" s="65" t="s">
        <v>12</v>
      </c>
      <c r="G9" s="65"/>
      <c r="H9" s="71"/>
      <c r="I9" s="68" t="s">
        <v>32</v>
      </c>
    </row>
    <row r="10" spans="3:9" ht="31.5">
      <c r="C10" s="23">
        <v>10000000584</v>
      </c>
      <c r="D10" s="49">
        <v>4</v>
      </c>
      <c r="E10" s="50">
        <v>2014</v>
      </c>
      <c r="F10" s="65" t="s">
        <v>1</v>
      </c>
      <c r="G10" s="65"/>
      <c r="H10" s="71"/>
      <c r="I10" s="68" t="s">
        <v>32</v>
      </c>
    </row>
    <row r="11" spans="3:9" ht="15.75">
      <c r="C11" s="23">
        <v>10000000585</v>
      </c>
      <c r="D11" s="49">
        <v>5</v>
      </c>
      <c r="E11" s="50">
        <v>2014</v>
      </c>
      <c r="F11" s="65" t="s">
        <v>37</v>
      </c>
      <c r="G11" s="65"/>
      <c r="H11" s="71"/>
      <c r="I11" s="68" t="s">
        <v>32</v>
      </c>
    </row>
    <row r="12" spans="3:9" ht="31.5">
      <c r="C12" s="23">
        <v>10000000586</v>
      </c>
      <c r="D12" s="49">
        <v>6</v>
      </c>
      <c r="E12" s="50">
        <v>2015</v>
      </c>
      <c r="F12" s="65" t="s">
        <v>22</v>
      </c>
      <c r="G12" s="65"/>
      <c r="H12" s="71"/>
      <c r="I12" s="68" t="s">
        <v>32</v>
      </c>
    </row>
    <row r="13" spans="3:9" ht="31.5">
      <c r="C13" s="23">
        <v>10000000587</v>
      </c>
      <c r="D13" s="49">
        <v>7</v>
      </c>
      <c r="E13" s="50">
        <v>2015</v>
      </c>
      <c r="F13" s="65" t="s">
        <v>52</v>
      </c>
      <c r="G13" s="65"/>
      <c r="H13" s="71"/>
      <c r="I13" s="68" t="s">
        <v>32</v>
      </c>
    </row>
    <row r="14" spans="3:9" ht="31.5">
      <c r="C14" s="23">
        <v>10000000588</v>
      </c>
      <c r="D14" s="49">
        <v>8</v>
      </c>
      <c r="E14" s="50">
        <v>2015</v>
      </c>
      <c r="F14" s="65" t="s">
        <v>33</v>
      </c>
      <c r="G14" s="65"/>
      <c r="H14" s="71"/>
      <c r="I14" s="68" t="s">
        <v>32</v>
      </c>
    </row>
    <row r="15" spans="3:9" ht="31.5">
      <c r="C15" s="23">
        <v>10000000589</v>
      </c>
      <c r="D15" s="49">
        <v>9</v>
      </c>
      <c r="E15" s="50">
        <v>2015</v>
      </c>
      <c r="F15" s="65" t="s">
        <v>15</v>
      </c>
      <c r="G15" s="65"/>
      <c r="H15" s="71"/>
      <c r="I15" s="68" t="s">
        <v>32</v>
      </c>
    </row>
    <row r="16" spans="3:9" ht="31.5">
      <c r="C16" s="23">
        <v>10000000590</v>
      </c>
      <c r="D16" s="49">
        <v>10</v>
      </c>
      <c r="E16" s="50">
        <v>2015</v>
      </c>
      <c r="F16" s="65" t="s">
        <v>21</v>
      </c>
      <c r="G16" s="65"/>
      <c r="H16" s="71"/>
      <c r="I16" s="68" t="s">
        <v>32</v>
      </c>
    </row>
    <row r="17" spans="3:9" ht="31.5">
      <c r="C17" s="23">
        <v>10000000591</v>
      </c>
      <c r="D17" s="49">
        <v>11</v>
      </c>
      <c r="E17" s="50">
        <v>2015</v>
      </c>
      <c r="F17" s="65" t="s">
        <v>14</v>
      </c>
      <c r="G17" s="65"/>
      <c r="H17" s="71"/>
      <c r="I17" s="68" t="s">
        <v>32</v>
      </c>
    </row>
    <row r="18" spans="3:9" ht="15.75">
      <c r="C18" s="23">
        <v>10000000592</v>
      </c>
      <c r="D18" s="49">
        <v>12</v>
      </c>
      <c r="E18" s="50">
        <v>2015</v>
      </c>
      <c r="F18" s="65" t="s">
        <v>17</v>
      </c>
      <c r="G18" s="65"/>
      <c r="H18" s="71"/>
      <c r="I18" s="68" t="s">
        <v>32</v>
      </c>
    </row>
    <row r="19" spans="3:9" ht="31.5">
      <c r="C19" s="23">
        <v>10000000593</v>
      </c>
      <c r="D19" s="49">
        <v>13</v>
      </c>
      <c r="E19" s="50">
        <v>2016</v>
      </c>
      <c r="F19" s="65" t="s">
        <v>69</v>
      </c>
      <c r="G19" s="65"/>
      <c r="H19" s="71"/>
      <c r="I19" s="68" t="s">
        <v>32</v>
      </c>
    </row>
    <row r="20" spans="3:9" ht="31.5">
      <c r="C20" s="23">
        <v>10000000594</v>
      </c>
      <c r="D20" s="49">
        <v>14</v>
      </c>
      <c r="E20" s="50">
        <v>2016</v>
      </c>
      <c r="F20" s="65" t="s">
        <v>72</v>
      </c>
      <c r="G20" s="65"/>
      <c r="H20" s="71"/>
      <c r="I20" s="68" t="s">
        <v>32</v>
      </c>
    </row>
    <row r="21" spans="3:9" ht="31.5">
      <c r="C21" s="23">
        <v>10000000595</v>
      </c>
      <c r="D21" s="49">
        <v>15</v>
      </c>
      <c r="E21" s="50">
        <v>2016</v>
      </c>
      <c r="F21" s="65" t="s">
        <v>49</v>
      </c>
      <c r="G21" s="65"/>
      <c r="H21" s="71"/>
      <c r="I21" s="68" t="s">
        <v>32</v>
      </c>
    </row>
    <row r="22" spans="3:9" ht="31.5">
      <c r="C22" s="23">
        <v>10000000596</v>
      </c>
      <c r="D22" s="49">
        <v>16</v>
      </c>
      <c r="E22" s="50">
        <v>2016</v>
      </c>
      <c r="F22" s="65" t="s">
        <v>87</v>
      </c>
      <c r="G22" s="65"/>
      <c r="H22" s="71"/>
      <c r="I22" s="68" t="s">
        <v>32</v>
      </c>
    </row>
    <row r="23" spans="3:9" ht="31.5">
      <c r="C23" s="23">
        <v>10000000597</v>
      </c>
      <c r="D23" s="49">
        <v>17</v>
      </c>
      <c r="E23" s="50">
        <v>2016</v>
      </c>
      <c r="F23" s="65" t="s">
        <v>59</v>
      </c>
      <c r="G23" s="65"/>
      <c r="H23" s="71"/>
      <c r="I23" s="68" t="s">
        <v>32</v>
      </c>
    </row>
    <row r="24" spans="3:9" ht="31.5">
      <c r="C24" s="23">
        <v>10000000598</v>
      </c>
      <c r="D24" s="49">
        <v>18</v>
      </c>
      <c r="E24" s="50">
        <v>2016</v>
      </c>
      <c r="F24" s="65" t="s">
        <v>54</v>
      </c>
      <c r="G24" s="65"/>
      <c r="H24" s="71"/>
      <c r="I24" s="68" t="s">
        <v>32</v>
      </c>
    </row>
    <row r="25" spans="3:9" ht="15.75">
      <c r="C25" s="23">
        <v>10000000599</v>
      </c>
      <c r="D25" s="49">
        <v>19</v>
      </c>
      <c r="E25" s="50">
        <v>2016</v>
      </c>
      <c r="F25" s="65" t="s">
        <v>99</v>
      </c>
      <c r="G25" s="65"/>
      <c r="H25" s="71"/>
      <c r="I25" s="68" t="s">
        <v>32</v>
      </c>
    </row>
    <row r="26" spans="3:9" ht="31.5">
      <c r="C26" s="23">
        <v>10000000600</v>
      </c>
      <c r="D26" s="49">
        <v>20</v>
      </c>
      <c r="E26" s="50">
        <v>2016</v>
      </c>
      <c r="F26" s="65" t="s">
        <v>63</v>
      </c>
      <c r="G26" s="65"/>
      <c r="H26" s="71"/>
      <c r="I26" s="68" t="s">
        <v>32</v>
      </c>
    </row>
    <row r="27" spans="3:9" ht="31.5">
      <c r="C27" s="23">
        <v>10000000601</v>
      </c>
      <c r="D27" s="49">
        <v>21</v>
      </c>
      <c r="E27" s="50">
        <v>2017</v>
      </c>
      <c r="F27" s="65" t="s">
        <v>91</v>
      </c>
      <c r="G27" s="65"/>
      <c r="H27" s="71"/>
      <c r="I27" s="68" t="s">
        <v>32</v>
      </c>
    </row>
    <row r="28" spans="3:9" ht="15.75">
      <c r="C28" s="23">
        <v>10000000602</v>
      </c>
      <c r="D28" s="49">
        <v>22</v>
      </c>
      <c r="E28" s="50">
        <v>2018</v>
      </c>
      <c r="F28" s="65" t="s">
        <v>42</v>
      </c>
      <c r="G28" s="65"/>
      <c r="H28" s="71"/>
      <c r="I28" s="68" t="s">
        <v>32</v>
      </c>
    </row>
    <row r="29" spans="3:9" ht="15.75">
      <c r="C29" s="23">
        <v>10000000603</v>
      </c>
      <c r="D29" s="49">
        <v>23</v>
      </c>
      <c r="E29" s="50">
        <v>2019</v>
      </c>
      <c r="F29" s="65" t="s">
        <v>24</v>
      </c>
      <c r="G29" s="65"/>
      <c r="H29" s="71"/>
      <c r="I29" s="68" t="s">
        <v>32</v>
      </c>
    </row>
    <row r="30" spans="3:9" ht="16.5" thickBot="1">
      <c r="C30" s="20">
        <v>10000000604</v>
      </c>
      <c r="D30" s="51">
        <v>24</v>
      </c>
      <c r="E30" s="52">
        <v>2019</v>
      </c>
      <c r="F30" s="66" t="s">
        <v>65</v>
      </c>
      <c r="G30" s="66"/>
      <c r="H30" s="72"/>
      <c r="I30" s="69" t="s">
        <v>32</v>
      </c>
    </row>
    <row r="31" ht="15.75" thickTop="1"/>
    <row r="32" spans="3:8" ht="30" customHeight="1">
      <c r="C32" s="24"/>
      <c r="D32" s="24"/>
      <c r="E32" s="24" t="str">
        <f>"Итого на 01.01."&amp;YEAR_TO+1&amp;" г."</f>
        <v>Итого на 01.01.2023 г.</v>
      </c>
      <c r="F32" s="63" t="s">
        <v>7</v>
      </c>
      <c r="G32" s="4" t="s">
        <v>83</v>
      </c>
      <c r="H32" s="4"/>
    </row>
    <row r="33" ht="15">
      <c r="F33" s="29" t="s">
        <v>4</v>
      </c>
    </row>
    <row r="34" ht="9.75" customHeight="1"/>
    <row r="35" spans="3:8" ht="30" customHeight="1">
      <c r="C35" s="30"/>
      <c r="D35" s="30"/>
      <c r="E35" s="24" t="str">
        <f>"в т.ч. поступило за "&amp;YEAR_TO+0&amp;" г."</f>
        <v>в т.ч. поступило за 2022 г.</v>
      </c>
      <c r="F35" s="63" t="s">
        <v>39</v>
      </c>
      <c r="G35" s="4" t="s">
        <v>83</v>
      </c>
      <c r="H35" s="4"/>
    </row>
    <row r="36" ht="20.25" customHeight="1">
      <c r="F36" s="29" t="s">
        <v>4</v>
      </c>
    </row>
    <row r="37" spans="3:8" ht="30" customHeight="1">
      <c r="C37" s="24"/>
      <c r="D37" s="24"/>
      <c r="E37" s="24" t="str">
        <f>"Выбыло за "&amp;YEAR_TO+0&amp;" г."</f>
        <v>Выбыло за 2022 г.</v>
      </c>
      <c r="F37" s="63" t="s">
        <v>39</v>
      </c>
      <c r="G37" s="4" t="s">
        <v>83</v>
      </c>
      <c r="H37" s="4"/>
    </row>
    <row r="38" ht="15">
      <c r="F38" s="29" t="s">
        <v>4</v>
      </c>
    </row>
    <row r="40" spans="5:7" ht="15.75">
      <c r="E40" s="61" t="s">
        <v>86</v>
      </c>
      <c r="F40" s="28"/>
      <c r="G40" t="s">
        <v>20</v>
      </c>
    </row>
    <row r="41" ht="15.75">
      <c r="E41" s="62"/>
    </row>
    <row r="42" spans="5:6" ht="15.75">
      <c r="E42" s="62" t="s">
        <v>11</v>
      </c>
      <c r="F42" s="60">
        <f ca="1">TODAY()</f>
        <v>44648</v>
      </c>
    </row>
  </sheetData>
  <sheetProtection/>
  <mergeCells count="1">
    <mergeCell ref="C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9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29</v>
      </c>
    </row>
    <row r="3" spans="2:4" ht="210.75" thickBot="1">
      <c r="B3" s="77" t="s">
        <v>13</v>
      </c>
      <c r="C3" s="78" t="s">
        <v>98</v>
      </c>
      <c r="D3" t="s">
        <v>41</v>
      </c>
    </row>
    <row r="4" spans="2:3" ht="15.75" thickBot="1">
      <c r="B4" s="79" t="s">
        <v>5</v>
      </c>
      <c r="C4" s="80" t="s">
        <v>38</v>
      </c>
    </row>
    <row r="5" ht="27.75" customHeight="1" thickBot="1">
      <c r="B5" s="4" t="s">
        <v>93</v>
      </c>
    </row>
    <row r="6" spans="2:4" s="55" customFormat="1" ht="33.75" customHeight="1" thickBot="1">
      <c r="B6" s="53" t="str">
        <f>"Итого на 01.01."&amp;YEAR_TO+1&amp;" г."</f>
        <v>Итого на 01.01.2023 г.</v>
      </c>
      <c r="C6" s="54" t="str">
        <f>"SELECT "&amp;FUND_COUNT_ALL-FUND_COUNT_RETIRED_ALL&amp;"  as QtyRows "</f>
        <v>SELECT 24  as QtyRows </v>
      </c>
      <c r="D6" s="57"/>
    </row>
    <row r="7" spans="2:4" s="55" customFormat="1" ht="29.25" customHeight="1" thickBot="1">
      <c r="B7" s="58" t="s">
        <v>28</v>
      </c>
      <c r="C7" s="59" t="str">
        <f>"SELECT "&amp;FUND_COUNT_RETIRED&amp;"  as QtyRows "</f>
        <v>SELECT 0  as QtyRows </v>
      </c>
      <c r="D7" s="56"/>
    </row>
    <row r="8" spans="2:3" ht="27.75" customHeight="1" thickBot="1">
      <c r="B8" s="3" t="s">
        <v>57</v>
      </c>
      <c r="C8" s="27" t="str">
        <f>"SELECT "&amp;FUND_COUNT_RECEIPT&amp;" AS QtyRows"</f>
        <v>SELECT 0 AS QtyRows</v>
      </c>
    </row>
    <row r="10" spans="2:4" ht="15.75" thickBot="1">
      <c r="B10" t="s">
        <v>44</v>
      </c>
      <c r="D10" t="s">
        <v>40</v>
      </c>
    </row>
    <row r="11" spans="2:5" ht="189" customHeight="1" thickBot="1">
      <c r="B11" s="3" t="s">
        <v>82</v>
      </c>
      <c r="C11" s="1" t="s">
        <v>31</v>
      </c>
      <c r="D11" s="1" t="s">
        <v>75</v>
      </c>
      <c r="E11" s="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43</v>
      </c>
    </row>
    <row r="3" spans="3:6" ht="34.5" customHeight="1" thickBot="1">
      <c r="C3" s="32" t="s">
        <v>77</v>
      </c>
      <c r="D3" s="33" t="s">
        <v>47</v>
      </c>
      <c r="E3" s="33" t="s">
        <v>30</v>
      </c>
      <c r="F3" s="34" t="s">
        <v>35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51</v>
      </c>
      <c r="D5" s="45">
        <v>21916</v>
      </c>
      <c r="E5" s="36" t="s">
        <v>55</v>
      </c>
      <c r="F5" s="36"/>
      <c r="I5" t="s">
        <v>23</v>
      </c>
      <c r="J5" s="2">
        <v>0</v>
      </c>
    </row>
    <row r="6" spans="3:6" ht="17.25" customHeight="1">
      <c r="C6" s="37" t="s">
        <v>50</v>
      </c>
      <c r="D6" s="44">
        <v>41275</v>
      </c>
      <c r="E6" s="39" t="s">
        <v>55</v>
      </c>
      <c r="F6" s="39"/>
    </row>
    <row r="7" spans="3:6" ht="15" customHeight="1">
      <c r="C7" s="40" t="s">
        <v>5</v>
      </c>
      <c r="D7" s="38">
        <v>10000000001</v>
      </c>
      <c r="E7" s="39" t="s">
        <v>55</v>
      </c>
      <c r="F7" s="39"/>
    </row>
    <row r="8" spans="3:6" ht="15" customHeight="1">
      <c r="C8" s="40" t="s">
        <v>92</v>
      </c>
      <c r="D8" s="38" t="s">
        <v>68</v>
      </c>
      <c r="E8" s="39" t="s">
        <v>16</v>
      </c>
      <c r="F8" s="39" t="s">
        <v>2</v>
      </c>
    </row>
    <row r="9" spans="3:6" ht="15" customHeight="1">
      <c r="C9" s="40" t="s">
        <v>53</v>
      </c>
      <c r="D9" s="38">
        <v>1800</v>
      </c>
      <c r="E9" s="39" t="s">
        <v>55</v>
      </c>
      <c r="F9" s="39"/>
    </row>
    <row r="10" spans="3:6" ht="15" customHeight="1">
      <c r="C10" s="40" t="s">
        <v>66</v>
      </c>
      <c r="D10" s="38" t="s">
        <v>0</v>
      </c>
      <c r="E10" s="39" t="s">
        <v>96</v>
      </c>
      <c r="F10" s="39"/>
    </row>
    <row r="11" spans="3:6" ht="15" customHeight="1">
      <c r="C11" s="40" t="s">
        <v>13</v>
      </c>
      <c r="D11" s="38" t="s">
        <v>64</v>
      </c>
      <c r="E11" s="39" t="s">
        <v>2</v>
      </c>
      <c r="F11" s="39" t="s">
        <v>2</v>
      </c>
    </row>
    <row r="12" spans="3:6" ht="15" customHeight="1">
      <c r="C12" s="40" t="s">
        <v>85</v>
      </c>
      <c r="D12" s="38" t="s">
        <v>55</v>
      </c>
      <c r="E12" s="39" t="s">
        <v>55</v>
      </c>
      <c r="F12" s="39" t="s">
        <v>55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56</v>
      </c>
      <c r="D15" s="2"/>
    </row>
    <row r="16" spans="3:4" ht="15" customHeight="1" thickBot="1">
      <c r="C16" s="31" t="s">
        <v>79</v>
      </c>
      <c r="D16" s="55"/>
    </row>
    <row r="17" spans="3:5" ht="26.25" customHeight="1">
      <c r="C17" s="35" t="s">
        <v>88</v>
      </c>
      <c r="D17" s="73">
        <f>COUNTA(FUND_COUNT_ALL_ROWS)</f>
        <v>24</v>
      </c>
      <c r="E17" s="74" t="s">
        <v>10</v>
      </c>
    </row>
    <row r="18" spans="3:5" ht="15" customHeight="1">
      <c r="C18" s="40" t="s">
        <v>61</v>
      </c>
      <c r="D18" s="38">
        <f>COUNTIF(FUND_COUNT_RETIRED_ROWS,YEAR_TO)</f>
        <v>0</v>
      </c>
      <c r="E18" s="75" t="s">
        <v>70</v>
      </c>
    </row>
    <row r="19" spans="3:5" ht="15" customHeight="1">
      <c r="C19" s="40" t="s">
        <v>6</v>
      </c>
      <c r="D19" s="38">
        <f>COUNTIF(FUND_COUNT_RECEIPT_ROWS,YEAR_TO)</f>
        <v>0</v>
      </c>
      <c r="E19" s="75" t="s">
        <v>9</v>
      </c>
    </row>
    <row r="20" spans="3:5" ht="15" customHeight="1" thickBot="1">
      <c r="C20" s="41"/>
      <c r="D20" s="42">
        <f>COUNTA(FUND_COUNT_RETIRED_ROWS)</f>
        <v>0</v>
      </c>
      <c r="E20" s="76" t="s">
        <v>81</v>
      </c>
    </row>
    <row r="21" ht="33.75" customHeight="1" thickBot="1"/>
    <row r="22" spans="2:8" ht="32.25" customHeight="1" thickBot="1" thickTop="1">
      <c r="B22" s="13" t="s">
        <v>84</v>
      </c>
      <c r="C22" s="13" t="s">
        <v>71</v>
      </c>
      <c r="D22" s="13" t="s">
        <v>18</v>
      </c>
      <c r="E22" s="13" t="s">
        <v>3</v>
      </c>
      <c r="F22" s="13" t="s">
        <v>62</v>
      </c>
      <c r="G22" s="13" t="s">
        <v>8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13</v>
      </c>
      <c r="D24" s="6" t="s">
        <v>95</v>
      </c>
      <c r="E24" s="15" t="s">
        <v>90</v>
      </c>
      <c r="F24" s="15" t="s">
        <v>60</v>
      </c>
      <c r="G24" s="14" t="s">
        <v>48</v>
      </c>
      <c r="H24" s="5"/>
    </row>
    <row r="25" spans="2:8" ht="15">
      <c r="B25" s="26">
        <v>5</v>
      </c>
      <c r="C25" s="25" t="s">
        <v>5</v>
      </c>
      <c r="D25" s="6" t="s">
        <v>34</v>
      </c>
      <c r="E25" s="15" t="s">
        <v>90</v>
      </c>
      <c r="F25" s="15" t="s">
        <v>55</v>
      </c>
      <c r="G25" s="15" t="s">
        <v>48</v>
      </c>
      <c r="H25" s="11"/>
    </row>
    <row r="26" spans="2:8" ht="15">
      <c r="B26" s="26">
        <v>0</v>
      </c>
      <c r="C26" s="25" t="s">
        <v>45</v>
      </c>
      <c r="D26" s="6" t="s">
        <v>89</v>
      </c>
      <c r="E26" s="15" t="s">
        <v>90</v>
      </c>
      <c r="F26" s="15" t="s">
        <v>60</v>
      </c>
      <c r="G26" s="15" t="s">
        <v>48</v>
      </c>
      <c r="H26" s="11"/>
    </row>
    <row r="27" spans="2:8" ht="15">
      <c r="B27" s="26">
        <v>0</v>
      </c>
      <c r="C27" s="25" t="s">
        <v>36</v>
      </c>
      <c r="D27" s="6" t="s">
        <v>25</v>
      </c>
      <c r="E27" s="15" t="s">
        <v>67</v>
      </c>
      <c r="F27" s="15" t="s">
        <v>55</v>
      </c>
      <c r="G27" s="15" t="s">
        <v>48</v>
      </c>
      <c r="H27" s="11"/>
    </row>
    <row r="28" spans="2:8" ht="15">
      <c r="B28" s="26">
        <v>0</v>
      </c>
      <c r="C28" s="25" t="s">
        <v>46</v>
      </c>
      <c r="D28" s="6" t="s">
        <v>76</v>
      </c>
      <c r="E28" s="15" t="s">
        <v>67</v>
      </c>
      <c r="F28" s="15" t="s">
        <v>55</v>
      </c>
      <c r="G28" s="15" t="s">
        <v>48</v>
      </c>
      <c r="H28" s="11"/>
    </row>
    <row r="29" spans="2:8" ht="15">
      <c r="B29" s="26">
        <v>0</v>
      </c>
      <c r="C29" s="25" t="s">
        <v>78</v>
      </c>
      <c r="D29" s="6" t="s">
        <v>26</v>
      </c>
      <c r="E29" s="15" t="s">
        <v>67</v>
      </c>
      <c r="F29" s="15" t="s">
        <v>55</v>
      </c>
      <c r="G29" s="15" t="s">
        <v>48</v>
      </c>
      <c r="H29" s="11"/>
    </row>
    <row r="30" spans="2:8" ht="15">
      <c r="B30" s="26">
        <v>0</v>
      </c>
      <c r="C30" s="25" t="s">
        <v>85</v>
      </c>
      <c r="D30" s="6" t="s">
        <v>55</v>
      </c>
      <c r="E30" s="6" t="s">
        <v>55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2012-05-04T12:50:54Z</cp:lastPrinted>
  <dcterms:created xsi:type="dcterms:W3CDTF">2012-04-04T06:49:07Z</dcterms:created>
  <dcterms:modified xsi:type="dcterms:W3CDTF">2022-03-28T03:33:55Z</dcterms:modified>
  <cp:category/>
  <cp:version/>
  <cp:contentType/>
  <cp:contentStatus/>
</cp:coreProperties>
</file>