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дополнительное" sheetId="1" r:id="rId1"/>
  </sheets>
  <definedNames>
    <definedName name="_xlnm._FilterDatabase" localSheetId="0" hidden="1">'дополнительное'!$A$6:$G$92</definedName>
    <definedName name="_xlnm.Print_Area" localSheetId="0">'дополнительное'!$A$1:$G$95</definedName>
  </definedNames>
  <calcPr fullCalcOnLoad="1" refMode="R1C1"/>
</workbook>
</file>

<file path=xl/sharedStrings.xml><?xml version="1.0" encoding="utf-8"?>
<sst xmlns="http://schemas.openxmlformats.org/spreadsheetml/2006/main" count="114" uniqueCount="52">
  <si>
    <t>№ п/п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</si>
  <si>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</si>
  <si>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</si>
  <si>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</si>
  <si>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</si>
  <si>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</si>
  <si>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</si>
  <si>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</si>
  <si>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ИТОГО:</t>
  </si>
  <si>
    <t>Наименование получателей</t>
  </si>
  <si>
    <t>Код классификации</t>
  </si>
  <si>
    <t>0100</t>
  </si>
  <si>
    <t>Мобилизационная и вневойсковая  подготовка</t>
  </si>
  <si>
    <t>0200</t>
  </si>
  <si>
    <t>0300</t>
  </si>
  <si>
    <t>0400</t>
  </si>
  <si>
    <t>0500</t>
  </si>
  <si>
    <t>0600</t>
  </si>
  <si>
    <t>0700</t>
  </si>
  <si>
    <t>0800</t>
  </si>
  <si>
    <t>Территориальные органы:</t>
  </si>
  <si>
    <t xml:space="preserve"> Дума Махнёвского муниципального образования</t>
  </si>
  <si>
    <t>Администрация Махнёвского муниципального образования</t>
  </si>
  <si>
    <t xml:space="preserve"> Контрольное управление Махнёвского муниципального образования</t>
  </si>
  <si>
    <t xml:space="preserve">Мероприятия в сфере культуры, кинематографии </t>
  </si>
  <si>
    <t>Махнёвского муниципального образования</t>
  </si>
  <si>
    <t>Средства массовой информации</t>
  </si>
  <si>
    <t>Учреждение по обслуживанию ОМС Махнёвского МО</t>
  </si>
  <si>
    <t>МКУ «Мугайский музейно-туристский комплекс"</t>
  </si>
  <si>
    <t xml:space="preserve">Финансовый отдел Администрации Махнёвского муниципального образования </t>
  </si>
  <si>
    <t>Махнёвская п/а</t>
  </si>
  <si>
    <t>Измоденовская с/а</t>
  </si>
  <si>
    <t>Кишкинская с/а</t>
  </si>
  <si>
    <t>Муратковская с/а</t>
  </si>
  <si>
    <t>Мугайская с/а</t>
  </si>
  <si>
    <t>Санкинская с/а</t>
  </si>
  <si>
    <t>Таежная с/а</t>
  </si>
  <si>
    <t>Хабарчихинская с/а</t>
  </si>
  <si>
    <t>МКУ "Махневский культуно - досуговый центр"</t>
  </si>
  <si>
    <t xml:space="preserve"> </t>
  </si>
  <si>
    <t>Физическая культура и спорт</t>
  </si>
  <si>
    <t>0113/ 0310/0410/0801</t>
  </si>
  <si>
    <t>4816+44,4+1150,2+1361,8</t>
  </si>
  <si>
    <t>Глава Махнёвского муниципального образования                                    А.С.Корелин</t>
  </si>
  <si>
    <t xml:space="preserve">Справочное  приложение </t>
  </si>
  <si>
    <t>Утвержденные бюджетные назначения  на 2023 год, тыс. руб.</t>
  </si>
  <si>
    <t>Утвержденные бюджетные назначения с учетом уточнения на 2023 год, тыс. руб.</t>
  </si>
  <si>
    <t xml:space="preserve">% исполнения к кварталу </t>
  </si>
  <si>
    <t xml:space="preserve">к постановлению Администрации </t>
  </si>
  <si>
    <t>Исполнено за  9 месяцев 2023 года</t>
  </si>
  <si>
    <t>Информация об исполнении  бюджета Махнёвского муниципального образования за 9 месяцев 2023 года                                                                                                            по получателям бюджетных средств</t>
  </si>
  <si>
    <t xml:space="preserve">  от .12.2023 №                    </t>
  </si>
</sst>
</file>

<file path=xl/styles.xml><?xml version="1.0" encoding="utf-8"?>
<styleSheet xmlns="http://schemas.openxmlformats.org/spreadsheetml/2006/main">
  <numFmts count="1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0000"/>
    <numFmt numFmtId="166" formatCode="#,##0.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Cyr"/>
      <family val="0"/>
    </font>
    <font>
      <b/>
      <sz val="10"/>
      <name val="Liberation Serif"/>
      <family val="1"/>
    </font>
    <font>
      <sz val="10"/>
      <name val="Liberation Serif"/>
      <family val="1"/>
    </font>
    <font>
      <b/>
      <sz val="8"/>
      <name val="Liberation Serif"/>
      <family val="1"/>
    </font>
    <font>
      <b/>
      <sz val="9"/>
      <name val="Liberation Serif"/>
      <family val="1"/>
    </font>
    <font>
      <sz val="9"/>
      <name val="Liberation Serif"/>
      <family val="1"/>
    </font>
    <font>
      <sz val="11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4" fontId="4" fillId="0" borderId="0" xfId="55" applyNumberFormat="1" applyFont="1" applyBorder="1" applyAlignment="1">
      <alignment horizontal="center" vertical="center"/>
    </xf>
    <xf numFmtId="164" fontId="3" fillId="0" borderId="0" xfId="55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166" fontId="0" fillId="0" borderId="0" xfId="0" applyNumberFormat="1" applyAlignment="1">
      <alignment/>
    </xf>
    <xf numFmtId="0" fontId="5" fillId="0" borderId="0" xfId="0" applyFont="1" applyAlignment="1">
      <alignment/>
    </xf>
    <xf numFmtId="166" fontId="52" fillId="0" borderId="0" xfId="0" applyNumberFormat="1" applyFont="1" applyBorder="1" applyAlignment="1">
      <alignment horizontal="center" vertical="center" wrapText="1"/>
    </xf>
    <xf numFmtId="166" fontId="53" fillId="0" borderId="0" xfId="0" applyNumberFormat="1" applyFont="1" applyAlignment="1">
      <alignment/>
    </xf>
    <xf numFmtId="0" fontId="53" fillId="0" borderId="0" xfId="0" applyFont="1" applyAlignment="1">
      <alignment/>
    </xf>
    <xf numFmtId="164" fontId="0" fillId="0" borderId="0" xfId="0" applyNumberFormat="1" applyAlignment="1">
      <alignment/>
    </xf>
    <xf numFmtId="166" fontId="4" fillId="0" borderId="0" xfId="0" applyNumberFormat="1" applyFont="1" applyBorder="1" applyAlignment="1">
      <alignment vertical="center" wrapText="1"/>
    </xf>
    <xf numFmtId="166" fontId="2" fillId="0" borderId="0" xfId="0" applyNumberFormat="1" applyFont="1" applyAlignment="1">
      <alignment/>
    </xf>
    <xf numFmtId="164" fontId="54" fillId="0" borderId="0" xfId="55" applyNumberFormat="1" applyFont="1" applyBorder="1" applyAlignment="1">
      <alignment horizontal="center" vertical="center"/>
    </xf>
    <xf numFmtId="166" fontId="55" fillId="0" borderId="10" xfId="0" applyNumberFormat="1" applyFont="1" applyBorder="1" applyAlignment="1">
      <alignment horizontal="center"/>
    </xf>
    <xf numFmtId="164" fontId="0" fillId="0" borderId="0" xfId="0" applyNumberFormat="1" applyFont="1" applyAlignment="1">
      <alignment/>
    </xf>
    <xf numFmtId="164" fontId="56" fillId="0" borderId="0" xfId="55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49" fontId="4" fillId="0" borderId="0" xfId="0" applyNumberFormat="1" applyFont="1" applyBorder="1" applyAlignment="1">
      <alignment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66" fontId="6" fillId="33" borderId="10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166" fontId="8" fillId="0" borderId="13" xfId="0" applyNumberFormat="1" applyFont="1" applyBorder="1" applyAlignment="1">
      <alignment horizontal="center" vertical="center" wrapText="1"/>
    </xf>
    <xf numFmtId="166" fontId="6" fillId="0" borderId="12" xfId="0" applyNumberFormat="1" applyFont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5" fontId="6" fillId="0" borderId="11" xfId="0" applyNumberFormat="1" applyFont="1" applyFill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horizontal="center" vertical="center" wrapText="1"/>
    </xf>
    <xf numFmtId="166" fontId="6" fillId="0" borderId="13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166" fontId="6" fillId="0" borderId="12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66" fontId="6" fillId="34" borderId="10" xfId="0" applyNumberFormat="1" applyFont="1" applyFill="1" applyBorder="1" applyAlignment="1">
      <alignment horizontal="center" vertical="center" wrapText="1"/>
    </xf>
    <xf numFmtId="166" fontId="9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66" fontId="9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66" fontId="7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6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66" fontId="10" fillId="0" borderId="10" xfId="0" applyNumberFormat="1" applyFont="1" applyFill="1" applyBorder="1" applyAlignment="1">
      <alignment horizontal="center" vertical="center"/>
    </xf>
    <xf numFmtId="166" fontId="7" fillId="34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="110" zoomScaleNormal="110" zoomScalePageLayoutView="0" workbookViewId="0" topLeftCell="A67">
      <selection activeCell="I13" sqref="I13"/>
    </sheetView>
  </sheetViews>
  <sheetFormatPr defaultColWidth="9.140625" defaultRowHeight="12.75"/>
  <cols>
    <col min="1" max="1" width="5.7109375" style="0" customWidth="1"/>
    <col min="2" max="2" width="14.140625" style="0" customWidth="1"/>
    <col min="3" max="3" width="47.57421875" style="0" customWidth="1"/>
    <col min="4" max="4" width="13.140625" style="0" customWidth="1"/>
    <col min="5" max="5" width="13.00390625" style="0" customWidth="1"/>
    <col min="6" max="6" width="13.140625" style="0" customWidth="1"/>
    <col min="7" max="7" width="10.28125" style="7" customWidth="1"/>
    <col min="8" max="8" width="9.8515625" style="0" customWidth="1"/>
    <col min="9" max="9" width="24.00390625" style="0" customWidth="1"/>
    <col min="11" max="11" width="9.421875" style="0" bestFit="1" customWidth="1"/>
    <col min="13" max="13" width="9.00390625" style="0" customWidth="1"/>
  </cols>
  <sheetData>
    <row r="1" spans="1:7" ht="12.75">
      <c r="A1" s="23"/>
      <c r="B1" s="23"/>
      <c r="C1" s="71" t="s">
        <v>44</v>
      </c>
      <c r="D1" s="71"/>
      <c r="E1" s="71"/>
      <c r="F1" s="71"/>
      <c r="G1" s="71"/>
    </row>
    <row r="2" spans="1:7" ht="12.75">
      <c r="A2" s="23"/>
      <c r="B2" s="23"/>
      <c r="C2" s="72" t="s">
        <v>48</v>
      </c>
      <c r="D2" s="72"/>
      <c r="E2" s="72"/>
      <c r="F2" s="72"/>
      <c r="G2" s="72"/>
    </row>
    <row r="3" spans="1:7" ht="12.75">
      <c r="A3" s="23"/>
      <c r="B3" s="23"/>
      <c r="C3" s="72" t="s">
        <v>25</v>
      </c>
      <c r="D3" s="72"/>
      <c r="E3" s="72"/>
      <c r="F3" s="72"/>
      <c r="G3" s="72"/>
    </row>
    <row r="4" spans="1:10" ht="12.75">
      <c r="A4" s="23"/>
      <c r="B4" s="23"/>
      <c r="C4" s="72" t="s">
        <v>51</v>
      </c>
      <c r="D4" s="72"/>
      <c r="E4" s="72"/>
      <c r="F4" s="72"/>
      <c r="G4" s="72"/>
      <c r="H4" s="3"/>
      <c r="I4" s="3"/>
      <c r="J4" s="3"/>
    </row>
    <row r="5" spans="1:11" ht="36" customHeight="1">
      <c r="A5" s="75" t="s">
        <v>50</v>
      </c>
      <c r="B5" s="76"/>
      <c r="C5" s="76"/>
      <c r="D5" s="76"/>
      <c r="E5" s="76"/>
      <c r="F5" s="76"/>
      <c r="G5" s="76"/>
      <c r="H5" s="1"/>
      <c r="I5" s="1"/>
      <c r="J5" s="1"/>
      <c r="K5" s="1"/>
    </row>
    <row r="6" spans="1:11" ht="77.25" customHeight="1">
      <c r="A6" s="24" t="s">
        <v>0</v>
      </c>
      <c r="B6" s="25" t="s">
        <v>10</v>
      </c>
      <c r="C6" s="25" t="s">
        <v>9</v>
      </c>
      <c r="D6" s="34" t="s">
        <v>45</v>
      </c>
      <c r="E6" s="35" t="s">
        <v>46</v>
      </c>
      <c r="F6" s="35" t="s">
        <v>49</v>
      </c>
      <c r="G6" s="34" t="s">
        <v>47</v>
      </c>
      <c r="H6" s="6"/>
      <c r="I6" s="2"/>
      <c r="J6" s="6"/>
      <c r="K6" s="6"/>
    </row>
    <row r="7" spans="1:11" ht="22.5" customHeight="1">
      <c r="A7" s="51">
        <v>1</v>
      </c>
      <c r="B7" s="52"/>
      <c r="C7" s="53" t="s">
        <v>22</v>
      </c>
      <c r="D7" s="37">
        <f>SUM(D8:D18)</f>
        <v>319008</v>
      </c>
      <c r="E7" s="37">
        <f>SUM(E8:E18)</f>
        <v>739387.2999999999</v>
      </c>
      <c r="F7" s="37">
        <f>SUM(F8:F18)</f>
        <v>338263.0300000001</v>
      </c>
      <c r="G7" s="37">
        <f aca="true" t="shared" si="0" ref="G7:G51">F7/E7*100</f>
        <v>45.74909928801863</v>
      </c>
      <c r="H7" s="20"/>
      <c r="I7" s="21"/>
      <c r="J7" s="13"/>
      <c r="K7" s="6"/>
    </row>
    <row r="8" spans="1:11" ht="12.75">
      <c r="A8" s="51">
        <v>2</v>
      </c>
      <c r="B8" s="54" t="s">
        <v>11</v>
      </c>
      <c r="C8" s="55" t="s">
        <v>1</v>
      </c>
      <c r="D8" s="56">
        <v>18365.6</v>
      </c>
      <c r="E8" s="56">
        <v>18666.6</v>
      </c>
      <c r="F8" s="40">
        <v>11463.5</v>
      </c>
      <c r="G8" s="56">
        <f t="shared" si="0"/>
        <v>61.411826470808826</v>
      </c>
      <c r="H8" s="20"/>
      <c r="I8" s="9"/>
      <c r="J8" s="6"/>
      <c r="K8" s="6"/>
    </row>
    <row r="9" spans="1:13" ht="12.75">
      <c r="A9" s="51">
        <v>3</v>
      </c>
      <c r="B9" s="54" t="s">
        <v>13</v>
      </c>
      <c r="C9" s="55" t="s">
        <v>12</v>
      </c>
      <c r="D9" s="56">
        <v>265.6</v>
      </c>
      <c r="E9" s="56">
        <v>265.6</v>
      </c>
      <c r="F9" s="40">
        <v>171.8</v>
      </c>
      <c r="G9" s="56">
        <f t="shared" si="0"/>
        <v>64.68373493975903</v>
      </c>
      <c r="H9" s="20"/>
      <c r="I9" s="2"/>
      <c r="J9" s="6"/>
      <c r="K9" s="13"/>
      <c r="M9" s="7"/>
    </row>
    <row r="10" spans="1:11" ht="25.5">
      <c r="A10" s="51">
        <v>4</v>
      </c>
      <c r="B10" s="54" t="s">
        <v>14</v>
      </c>
      <c r="C10" s="55" t="s">
        <v>2</v>
      </c>
      <c r="D10" s="56">
        <v>5884.7</v>
      </c>
      <c r="E10" s="56">
        <v>16610.4</v>
      </c>
      <c r="F10" s="40">
        <v>15381</v>
      </c>
      <c r="G10" s="56">
        <f t="shared" si="0"/>
        <v>92.59861291720848</v>
      </c>
      <c r="H10" s="20"/>
      <c r="I10" s="21"/>
      <c r="J10" s="6"/>
      <c r="K10" s="13"/>
    </row>
    <row r="11" spans="1:13" ht="12.75">
      <c r="A11" s="51">
        <v>5</v>
      </c>
      <c r="B11" s="54" t="s">
        <v>15</v>
      </c>
      <c r="C11" s="55" t="s">
        <v>3</v>
      </c>
      <c r="D11" s="56">
        <v>15676.5</v>
      </c>
      <c r="E11" s="56">
        <v>54505.4</v>
      </c>
      <c r="F11" s="40">
        <v>38479.4</v>
      </c>
      <c r="G11" s="56">
        <f t="shared" si="0"/>
        <v>70.59740869711992</v>
      </c>
      <c r="H11" s="20"/>
      <c r="I11" s="21"/>
      <c r="J11" s="6"/>
      <c r="K11" s="13"/>
      <c r="M11" s="7"/>
    </row>
    <row r="12" spans="1:14" ht="12.75">
      <c r="A12" s="51">
        <v>6</v>
      </c>
      <c r="B12" s="54" t="s">
        <v>16</v>
      </c>
      <c r="C12" s="55" t="s">
        <v>4</v>
      </c>
      <c r="D12" s="56">
        <v>32961</v>
      </c>
      <c r="E12" s="56">
        <v>396741.5</v>
      </c>
      <c r="F12" s="40">
        <v>91378</v>
      </c>
      <c r="G12" s="56">
        <f t="shared" si="0"/>
        <v>23.032125451963054</v>
      </c>
      <c r="H12" s="20"/>
      <c r="I12" s="21"/>
      <c r="J12" s="6"/>
      <c r="K12" s="13"/>
      <c r="M12" s="14"/>
      <c r="N12" s="7"/>
    </row>
    <row r="13" spans="1:13" ht="12.75">
      <c r="A13" s="51">
        <v>7</v>
      </c>
      <c r="B13" s="54" t="s">
        <v>17</v>
      </c>
      <c r="C13" s="55" t="s">
        <v>5</v>
      </c>
      <c r="D13" s="56">
        <v>7.4</v>
      </c>
      <c r="E13" s="56">
        <v>7.4</v>
      </c>
      <c r="F13" s="70">
        <v>0.03</v>
      </c>
      <c r="G13" s="56">
        <f t="shared" si="0"/>
        <v>0.4054054054054053</v>
      </c>
      <c r="H13" s="20"/>
      <c r="I13" s="21"/>
      <c r="J13" s="6"/>
      <c r="K13" s="13"/>
      <c r="M13" s="7"/>
    </row>
    <row r="14" spans="1:13" ht="17.25" customHeight="1">
      <c r="A14" s="51">
        <v>8</v>
      </c>
      <c r="B14" s="54" t="s">
        <v>18</v>
      </c>
      <c r="C14" s="55" t="s">
        <v>6</v>
      </c>
      <c r="D14" s="56">
        <v>203798.2</v>
      </c>
      <c r="E14" s="56">
        <v>208945.3</v>
      </c>
      <c r="F14" s="40">
        <v>146177.2</v>
      </c>
      <c r="G14" s="56">
        <f t="shared" si="0"/>
        <v>69.9595540076757</v>
      </c>
      <c r="H14" s="20"/>
      <c r="I14" s="21"/>
      <c r="J14" s="6" t="s">
        <v>39</v>
      </c>
      <c r="K14" s="13"/>
      <c r="M14" s="7"/>
    </row>
    <row r="15" spans="1:13" ht="12.75">
      <c r="A15" s="51">
        <v>9</v>
      </c>
      <c r="B15" s="54" t="s">
        <v>19</v>
      </c>
      <c r="C15" s="55" t="s">
        <v>24</v>
      </c>
      <c r="D15" s="56">
        <v>312</v>
      </c>
      <c r="E15" s="56">
        <v>362</v>
      </c>
      <c r="F15" s="40">
        <v>198</v>
      </c>
      <c r="G15" s="56">
        <f t="shared" si="0"/>
        <v>54.69613259668509</v>
      </c>
      <c r="H15" s="20"/>
      <c r="I15" s="21"/>
      <c r="J15" s="6"/>
      <c r="K15" s="13"/>
      <c r="M15" s="7"/>
    </row>
    <row r="16" spans="1:13" ht="12.75">
      <c r="A16" s="51">
        <v>10</v>
      </c>
      <c r="B16" s="57">
        <v>1000</v>
      </c>
      <c r="C16" s="55" t="s">
        <v>7</v>
      </c>
      <c r="D16" s="56">
        <v>30843.9</v>
      </c>
      <c r="E16" s="56">
        <v>32295</v>
      </c>
      <c r="F16" s="40">
        <v>27337.7</v>
      </c>
      <c r="G16" s="56">
        <f t="shared" si="0"/>
        <v>84.64994581204522</v>
      </c>
      <c r="H16" s="20"/>
      <c r="I16" s="21"/>
      <c r="J16" s="6"/>
      <c r="K16" s="13"/>
      <c r="M16" s="7"/>
    </row>
    <row r="17" spans="1:13" ht="12.75">
      <c r="A17" s="51">
        <v>11</v>
      </c>
      <c r="B17" s="57">
        <v>1100</v>
      </c>
      <c r="C17" s="58" t="s">
        <v>40</v>
      </c>
      <c r="D17" s="56">
        <v>10693.1</v>
      </c>
      <c r="E17" s="56">
        <v>10788.1</v>
      </c>
      <c r="F17" s="59">
        <v>7556.2</v>
      </c>
      <c r="G17" s="56">
        <f t="shared" si="0"/>
        <v>70.0419907119882</v>
      </c>
      <c r="H17" s="20"/>
      <c r="I17" s="21"/>
      <c r="J17" s="6"/>
      <c r="K17" s="13"/>
      <c r="M17" s="7"/>
    </row>
    <row r="18" spans="1:13" ht="12.75">
      <c r="A18" s="51">
        <v>12</v>
      </c>
      <c r="B18" s="57">
        <v>1200</v>
      </c>
      <c r="C18" s="58" t="s">
        <v>26</v>
      </c>
      <c r="D18" s="56">
        <v>200</v>
      </c>
      <c r="E18" s="56">
        <v>200</v>
      </c>
      <c r="F18" s="59">
        <v>120.2</v>
      </c>
      <c r="G18" s="56">
        <f t="shared" si="0"/>
        <v>60.099999999999994</v>
      </c>
      <c r="H18" s="22"/>
      <c r="I18" s="21"/>
      <c r="J18" s="6"/>
      <c r="K18" s="13"/>
      <c r="M18" s="7"/>
    </row>
    <row r="19" spans="1:13" ht="19.5" customHeight="1">
      <c r="A19" s="77">
        <v>13</v>
      </c>
      <c r="B19" s="39">
        <v>100</v>
      </c>
      <c r="C19" s="79" t="s">
        <v>21</v>
      </c>
      <c r="D19" s="37">
        <v>2102</v>
      </c>
      <c r="E19" s="37">
        <v>2135.8</v>
      </c>
      <c r="F19" s="41">
        <v>1699.2</v>
      </c>
      <c r="G19" s="37">
        <f t="shared" si="0"/>
        <v>79.55801104972376</v>
      </c>
      <c r="H19" s="6"/>
      <c r="I19" s="2"/>
      <c r="J19" s="6"/>
      <c r="K19" s="6"/>
      <c r="M19" s="7"/>
    </row>
    <row r="20" spans="1:13" ht="19.5" customHeight="1">
      <c r="A20" s="78"/>
      <c r="B20" s="39">
        <v>1200</v>
      </c>
      <c r="C20" s="78"/>
      <c r="D20" s="37">
        <v>99</v>
      </c>
      <c r="E20" s="37">
        <v>99</v>
      </c>
      <c r="F20" s="42">
        <v>68.4</v>
      </c>
      <c r="G20" s="37">
        <f t="shared" si="0"/>
        <v>69.0909090909091</v>
      </c>
      <c r="H20" s="6"/>
      <c r="I20" s="2"/>
      <c r="J20" s="6"/>
      <c r="K20" s="6"/>
      <c r="M20" s="7"/>
    </row>
    <row r="21" spans="1:11" ht="24.75" customHeight="1">
      <c r="A21" s="49">
        <v>14</v>
      </c>
      <c r="B21" s="82">
        <v>100</v>
      </c>
      <c r="C21" s="79" t="s">
        <v>29</v>
      </c>
      <c r="D21" s="37">
        <v>3118</v>
      </c>
      <c r="E21" s="37">
        <v>3046.6</v>
      </c>
      <c r="F21" s="41">
        <v>2070.7</v>
      </c>
      <c r="G21" s="37">
        <f t="shared" si="0"/>
        <v>67.96757040635461</v>
      </c>
      <c r="H21" s="6"/>
      <c r="I21" s="2"/>
      <c r="J21" s="6"/>
      <c r="K21" s="6"/>
    </row>
    <row r="22" spans="1:11" ht="24.75" customHeight="1">
      <c r="A22" s="49">
        <v>15</v>
      </c>
      <c r="B22" s="83"/>
      <c r="C22" s="81"/>
      <c r="D22" s="37">
        <v>0</v>
      </c>
      <c r="E22" s="37">
        <v>6</v>
      </c>
      <c r="F22" s="41">
        <v>3</v>
      </c>
      <c r="G22" s="37">
        <f t="shared" si="0"/>
        <v>50</v>
      </c>
      <c r="H22" s="6"/>
      <c r="I22" s="2"/>
      <c r="J22" s="6"/>
      <c r="K22" s="6"/>
    </row>
    <row r="23" spans="1:11" ht="24.75" customHeight="1">
      <c r="A23" s="49">
        <v>16</v>
      </c>
      <c r="B23" s="82">
        <v>100</v>
      </c>
      <c r="C23" s="79" t="s">
        <v>23</v>
      </c>
      <c r="D23" s="37">
        <v>1376</v>
      </c>
      <c r="E23" s="37">
        <v>1392.8</v>
      </c>
      <c r="F23" s="41">
        <v>982.7</v>
      </c>
      <c r="G23" s="37">
        <f t="shared" si="0"/>
        <v>70.55571510626078</v>
      </c>
      <c r="H23" s="6"/>
      <c r="I23" s="2"/>
      <c r="J23" s="6"/>
      <c r="K23" s="6"/>
    </row>
    <row r="24" spans="1:11" ht="24.75" customHeight="1">
      <c r="A24" s="49">
        <v>17</v>
      </c>
      <c r="B24" s="81"/>
      <c r="C24" s="81"/>
      <c r="D24" s="37">
        <v>0</v>
      </c>
      <c r="E24" s="37">
        <v>9.7</v>
      </c>
      <c r="F24" s="42">
        <v>9.7</v>
      </c>
      <c r="G24" s="37">
        <f t="shared" si="0"/>
        <v>100</v>
      </c>
      <c r="H24" s="6"/>
      <c r="I24" s="2"/>
      <c r="J24" s="6"/>
      <c r="K24" s="6"/>
    </row>
    <row r="25" spans="1:8" ht="12.75">
      <c r="A25" s="47">
        <v>18</v>
      </c>
      <c r="B25" s="48"/>
      <c r="C25" s="44" t="s">
        <v>20</v>
      </c>
      <c r="D25" s="46">
        <f>SUM(D26+D33+D41+D49+D57+D65+D73+D81)</f>
        <v>25902.4</v>
      </c>
      <c r="E25" s="46">
        <f>SUM(E26+E33+E41+E49+E57+E65+E73+E81)</f>
        <v>27647.100000000006</v>
      </c>
      <c r="F25" s="45">
        <f>SUM(F26+F33+F41+F49+F57+F65+F73+F81)</f>
        <v>19584.600000000006</v>
      </c>
      <c r="G25" s="46">
        <f t="shared" si="0"/>
        <v>70.83780939049666</v>
      </c>
      <c r="H25" s="5"/>
    </row>
    <row r="26" spans="1:8" ht="12.75">
      <c r="A26" s="60">
        <v>19</v>
      </c>
      <c r="B26" s="66"/>
      <c r="C26" s="51" t="s">
        <v>30</v>
      </c>
      <c r="D26" s="50">
        <f>SUM(D27:D32)</f>
        <v>8239.1</v>
      </c>
      <c r="E26" s="50">
        <f>SUM(E27:E32)</f>
        <v>8823.800000000001</v>
      </c>
      <c r="F26" s="42">
        <f>SUM(F27:F32)</f>
        <v>6539</v>
      </c>
      <c r="G26" s="50">
        <f t="shared" si="0"/>
        <v>74.10639407058183</v>
      </c>
      <c r="H26" s="5"/>
    </row>
    <row r="27" spans="1:8" ht="12.75">
      <c r="A27" s="62">
        <v>20</v>
      </c>
      <c r="B27" s="67" t="s">
        <v>11</v>
      </c>
      <c r="C27" s="55" t="s">
        <v>1</v>
      </c>
      <c r="D27" s="68">
        <v>600</v>
      </c>
      <c r="E27" s="68">
        <v>530.8</v>
      </c>
      <c r="F27" s="40">
        <v>339.9</v>
      </c>
      <c r="G27" s="68">
        <f t="shared" si="0"/>
        <v>64.03541823662397</v>
      </c>
      <c r="H27" s="5"/>
    </row>
    <row r="28" spans="1:8" ht="25.5">
      <c r="A28" s="62">
        <v>21</v>
      </c>
      <c r="B28" s="67" t="s">
        <v>14</v>
      </c>
      <c r="C28" s="64" t="s">
        <v>2</v>
      </c>
      <c r="D28" s="68">
        <v>44.2</v>
      </c>
      <c r="E28" s="68">
        <v>101.8</v>
      </c>
      <c r="F28" s="65">
        <v>72</v>
      </c>
      <c r="G28" s="68">
        <f t="shared" si="0"/>
        <v>70.72691552062868</v>
      </c>
      <c r="H28" s="5"/>
    </row>
    <row r="29" spans="1:8" ht="12.75">
      <c r="A29" s="62">
        <v>22</v>
      </c>
      <c r="B29" s="67" t="s">
        <v>15</v>
      </c>
      <c r="C29" s="64" t="s">
        <v>3</v>
      </c>
      <c r="D29" s="68">
        <v>2968.4</v>
      </c>
      <c r="E29" s="68">
        <v>4246.5</v>
      </c>
      <c r="F29" s="65">
        <v>2703.5</v>
      </c>
      <c r="G29" s="68">
        <f t="shared" si="0"/>
        <v>63.66419404215235</v>
      </c>
      <c r="H29" s="5"/>
    </row>
    <row r="30" spans="1:8" ht="12.75">
      <c r="A30" s="62">
        <v>23</v>
      </c>
      <c r="B30" s="67" t="s">
        <v>16</v>
      </c>
      <c r="C30" s="64" t="s">
        <v>4</v>
      </c>
      <c r="D30" s="68">
        <v>3996.5</v>
      </c>
      <c r="E30" s="68">
        <v>3534.4</v>
      </c>
      <c r="F30" s="65">
        <v>3205.1</v>
      </c>
      <c r="G30" s="68">
        <f t="shared" si="0"/>
        <v>90.68300135808057</v>
      </c>
      <c r="H30" s="5"/>
    </row>
    <row r="31" spans="1:8" ht="12.75">
      <c r="A31" s="62">
        <v>24</v>
      </c>
      <c r="B31" s="67" t="s">
        <v>17</v>
      </c>
      <c r="C31" s="55" t="s">
        <v>5</v>
      </c>
      <c r="D31" s="68">
        <v>400</v>
      </c>
      <c r="E31" s="68">
        <v>48.2</v>
      </c>
      <c r="F31" s="40">
        <v>12.1</v>
      </c>
      <c r="G31" s="68">
        <f t="shared" si="0"/>
        <v>25.103734439834025</v>
      </c>
      <c r="H31" s="5"/>
    </row>
    <row r="32" spans="1:8" ht="12.75">
      <c r="A32" s="62">
        <v>25</v>
      </c>
      <c r="B32" s="67" t="s">
        <v>19</v>
      </c>
      <c r="C32" s="55" t="s">
        <v>24</v>
      </c>
      <c r="D32" s="68">
        <v>230</v>
      </c>
      <c r="E32" s="68">
        <v>362.1</v>
      </c>
      <c r="F32" s="40">
        <v>206.4</v>
      </c>
      <c r="G32" s="68">
        <f t="shared" si="0"/>
        <v>57.000828500414244</v>
      </c>
      <c r="H32" s="5"/>
    </row>
    <row r="33" spans="1:8" ht="12.75">
      <c r="A33" s="60">
        <v>26</v>
      </c>
      <c r="B33" s="52"/>
      <c r="C33" s="51" t="s">
        <v>31</v>
      </c>
      <c r="D33" s="37">
        <f>SUM(D34:D40)</f>
        <v>2661.1000000000004</v>
      </c>
      <c r="E33" s="37">
        <f>SUM(E34:E40)</f>
        <v>2729.2000000000003</v>
      </c>
      <c r="F33" s="42">
        <f>SUM(F34:F40)</f>
        <v>2200.4000000000005</v>
      </c>
      <c r="G33" s="37">
        <f t="shared" si="0"/>
        <v>80.62435878645758</v>
      </c>
      <c r="H33" s="5"/>
    </row>
    <row r="34" spans="1:8" ht="12.75">
      <c r="A34" s="62">
        <v>27</v>
      </c>
      <c r="B34" s="57">
        <v>100</v>
      </c>
      <c r="C34" s="55" t="s">
        <v>1</v>
      </c>
      <c r="D34" s="56">
        <v>604</v>
      </c>
      <c r="E34" s="56">
        <v>612.1</v>
      </c>
      <c r="F34" s="40">
        <v>442.9</v>
      </c>
      <c r="G34" s="56">
        <f t="shared" si="0"/>
        <v>72.3574579317105</v>
      </c>
      <c r="H34" s="5"/>
    </row>
    <row r="35" spans="1:8" ht="12.75">
      <c r="A35" s="62">
        <v>28</v>
      </c>
      <c r="B35" s="63">
        <v>200</v>
      </c>
      <c r="C35" s="64" t="s">
        <v>12</v>
      </c>
      <c r="D35" s="56">
        <v>11.1</v>
      </c>
      <c r="E35" s="56">
        <v>11.1</v>
      </c>
      <c r="F35" s="65">
        <v>7.8</v>
      </c>
      <c r="G35" s="56">
        <f t="shared" si="0"/>
        <v>70.27027027027027</v>
      </c>
      <c r="H35" s="5"/>
    </row>
    <row r="36" spans="1:8" ht="25.5">
      <c r="A36" s="62">
        <v>29</v>
      </c>
      <c r="B36" s="63">
        <v>300</v>
      </c>
      <c r="C36" s="64" t="s">
        <v>2</v>
      </c>
      <c r="D36" s="56">
        <v>34.2</v>
      </c>
      <c r="E36" s="56">
        <v>34.2</v>
      </c>
      <c r="F36" s="65">
        <v>34.2</v>
      </c>
      <c r="G36" s="56">
        <f t="shared" si="0"/>
        <v>100</v>
      </c>
      <c r="H36" s="5"/>
    </row>
    <row r="37" spans="1:8" ht="12.75">
      <c r="A37" s="62">
        <v>30</v>
      </c>
      <c r="B37" s="63">
        <v>400</v>
      </c>
      <c r="C37" s="64" t="s">
        <v>3</v>
      </c>
      <c r="D37" s="56">
        <v>1400</v>
      </c>
      <c r="E37" s="56">
        <v>1400</v>
      </c>
      <c r="F37" s="65">
        <v>1110</v>
      </c>
      <c r="G37" s="56">
        <f t="shared" si="0"/>
        <v>79.28571428571428</v>
      </c>
      <c r="H37" s="5"/>
    </row>
    <row r="38" spans="1:8" ht="12.75">
      <c r="A38" s="62">
        <v>31</v>
      </c>
      <c r="B38" s="63">
        <v>500</v>
      </c>
      <c r="C38" s="64" t="s">
        <v>4</v>
      </c>
      <c r="D38" s="56">
        <v>555</v>
      </c>
      <c r="E38" s="56">
        <v>615</v>
      </c>
      <c r="F38" s="65">
        <v>561.2</v>
      </c>
      <c r="G38" s="56">
        <f t="shared" si="0"/>
        <v>91.25203252032522</v>
      </c>
      <c r="H38" s="5"/>
    </row>
    <row r="39" spans="1:8" ht="12.75">
      <c r="A39" s="62">
        <v>32</v>
      </c>
      <c r="B39" s="57">
        <v>600</v>
      </c>
      <c r="C39" s="55" t="s">
        <v>5</v>
      </c>
      <c r="D39" s="56">
        <v>17.3</v>
      </c>
      <c r="E39" s="56">
        <v>17.3</v>
      </c>
      <c r="F39" s="40">
        <v>17.3</v>
      </c>
      <c r="G39" s="56">
        <f t="shared" si="0"/>
        <v>100</v>
      </c>
      <c r="H39" s="5"/>
    </row>
    <row r="40" spans="1:8" ht="12.75">
      <c r="A40" s="62">
        <v>33</v>
      </c>
      <c r="B40" s="57">
        <v>800</v>
      </c>
      <c r="C40" s="55" t="s">
        <v>24</v>
      </c>
      <c r="D40" s="56">
        <v>39.5</v>
      </c>
      <c r="E40" s="56">
        <v>39.5</v>
      </c>
      <c r="F40" s="40">
        <v>27</v>
      </c>
      <c r="G40" s="56">
        <f t="shared" si="0"/>
        <v>68.35443037974683</v>
      </c>
      <c r="H40" s="5"/>
    </row>
    <row r="41" spans="1:8" ht="12.75">
      <c r="A41" s="60">
        <v>34</v>
      </c>
      <c r="B41" s="52"/>
      <c r="C41" s="51" t="s">
        <v>32</v>
      </c>
      <c r="D41" s="37">
        <f>SUM(D42:D48)</f>
        <v>2648</v>
      </c>
      <c r="E41" s="37">
        <f>SUM(E42:E48)</f>
        <v>2028.1</v>
      </c>
      <c r="F41" s="42">
        <f>SUM(F42:F48)</f>
        <v>1117.1</v>
      </c>
      <c r="G41" s="37">
        <f t="shared" si="0"/>
        <v>55.08111039889552</v>
      </c>
      <c r="H41" s="5"/>
    </row>
    <row r="42" spans="1:8" ht="12.75">
      <c r="A42" s="62">
        <v>35</v>
      </c>
      <c r="B42" s="57">
        <v>100</v>
      </c>
      <c r="C42" s="55" t="s">
        <v>1</v>
      </c>
      <c r="D42" s="56">
        <v>560</v>
      </c>
      <c r="E42" s="56">
        <v>315.2</v>
      </c>
      <c r="F42" s="40">
        <v>233.3</v>
      </c>
      <c r="G42" s="56">
        <f t="shared" si="0"/>
        <v>74.01649746192895</v>
      </c>
      <c r="H42" s="5"/>
    </row>
    <row r="43" spans="1:9" ht="12.75">
      <c r="A43" s="62">
        <v>36</v>
      </c>
      <c r="B43" s="63">
        <v>200</v>
      </c>
      <c r="C43" s="64" t="s">
        <v>12</v>
      </c>
      <c r="D43" s="56">
        <v>11.1</v>
      </c>
      <c r="E43" s="56">
        <v>11.1</v>
      </c>
      <c r="F43" s="65">
        <v>5.9</v>
      </c>
      <c r="G43" s="56">
        <f t="shared" si="0"/>
        <v>53.153153153153156</v>
      </c>
      <c r="H43" s="5"/>
      <c r="I43" s="38"/>
    </row>
    <row r="44" spans="1:8" ht="25.5">
      <c r="A44" s="62">
        <v>37</v>
      </c>
      <c r="B44" s="63">
        <v>300</v>
      </c>
      <c r="C44" s="64" t="s">
        <v>2</v>
      </c>
      <c r="D44" s="56">
        <v>25</v>
      </c>
      <c r="E44" s="56">
        <v>25</v>
      </c>
      <c r="F44" s="65">
        <v>25</v>
      </c>
      <c r="G44" s="56">
        <f t="shared" si="0"/>
        <v>100</v>
      </c>
      <c r="H44" s="5"/>
    </row>
    <row r="45" spans="1:8" ht="12.75">
      <c r="A45" s="62">
        <v>38</v>
      </c>
      <c r="B45" s="63">
        <v>400</v>
      </c>
      <c r="C45" s="64" t="s">
        <v>3</v>
      </c>
      <c r="D45" s="56">
        <v>900</v>
      </c>
      <c r="E45" s="56">
        <v>900</v>
      </c>
      <c r="F45" s="65">
        <v>450.8</v>
      </c>
      <c r="G45" s="56">
        <f t="shared" si="0"/>
        <v>50.088888888888896</v>
      </c>
      <c r="H45" s="5"/>
    </row>
    <row r="46" spans="1:8" ht="12.75">
      <c r="A46" s="62">
        <v>39</v>
      </c>
      <c r="B46" s="63">
        <v>500</v>
      </c>
      <c r="C46" s="64" t="s">
        <v>4</v>
      </c>
      <c r="D46" s="56">
        <v>1109.4</v>
      </c>
      <c r="E46" s="56">
        <v>677.3</v>
      </c>
      <c r="F46" s="65">
        <v>327.6</v>
      </c>
      <c r="G46" s="56">
        <f t="shared" si="0"/>
        <v>48.36852207293666</v>
      </c>
      <c r="H46" s="5"/>
    </row>
    <row r="47" spans="1:8" ht="12.75">
      <c r="A47" s="62">
        <v>40</v>
      </c>
      <c r="B47" s="57">
        <v>600</v>
      </c>
      <c r="C47" s="55" t="s">
        <v>5</v>
      </c>
      <c r="D47" s="56">
        <v>5</v>
      </c>
      <c r="E47" s="56">
        <v>62</v>
      </c>
      <c r="F47" s="40">
        <v>62</v>
      </c>
      <c r="G47" s="56">
        <f t="shared" si="0"/>
        <v>100</v>
      </c>
      <c r="H47" s="5"/>
    </row>
    <row r="48" spans="1:8" ht="12.75">
      <c r="A48" s="62">
        <v>41</v>
      </c>
      <c r="B48" s="57">
        <v>800</v>
      </c>
      <c r="C48" s="55" t="s">
        <v>24</v>
      </c>
      <c r="D48" s="56">
        <v>37.5</v>
      </c>
      <c r="E48" s="56">
        <v>37.5</v>
      </c>
      <c r="F48" s="40">
        <v>12.5</v>
      </c>
      <c r="G48" s="56">
        <f t="shared" si="0"/>
        <v>33.33333333333333</v>
      </c>
      <c r="H48" s="5"/>
    </row>
    <row r="49" spans="1:8" ht="12.75">
      <c r="A49" s="60">
        <v>42</v>
      </c>
      <c r="B49" s="52"/>
      <c r="C49" s="51" t="s">
        <v>33</v>
      </c>
      <c r="D49" s="37">
        <f>SUM(D50:D56)</f>
        <v>2550.4</v>
      </c>
      <c r="E49" s="37">
        <f>SUM(E50:E56)</f>
        <v>2559.8</v>
      </c>
      <c r="F49" s="42">
        <f>SUM(F50:F56)</f>
        <v>1953.8000000000002</v>
      </c>
      <c r="G49" s="37">
        <f t="shared" si="0"/>
        <v>76.32627549027268</v>
      </c>
      <c r="H49" s="5"/>
    </row>
    <row r="50" spans="1:8" ht="12.75">
      <c r="A50" s="60">
        <v>43</v>
      </c>
      <c r="B50" s="57">
        <v>100</v>
      </c>
      <c r="C50" s="55" t="s">
        <v>1</v>
      </c>
      <c r="D50" s="56">
        <v>560</v>
      </c>
      <c r="E50" s="56">
        <v>569.4</v>
      </c>
      <c r="F50" s="40">
        <v>376.5</v>
      </c>
      <c r="G50" s="56">
        <f t="shared" si="0"/>
        <v>66.1222339304531</v>
      </c>
      <c r="H50" s="5"/>
    </row>
    <row r="51" spans="1:8" ht="12.75">
      <c r="A51" s="60">
        <v>44</v>
      </c>
      <c r="B51" s="63">
        <v>200</v>
      </c>
      <c r="C51" s="64" t="s">
        <v>12</v>
      </c>
      <c r="D51" s="56">
        <v>8.8</v>
      </c>
      <c r="E51" s="56">
        <v>8.8</v>
      </c>
      <c r="F51" s="65">
        <v>4</v>
      </c>
      <c r="G51" s="56">
        <f t="shared" si="0"/>
        <v>45.45454545454545</v>
      </c>
      <c r="H51" s="5"/>
    </row>
    <row r="52" spans="1:8" ht="25.5">
      <c r="A52" s="60">
        <v>45</v>
      </c>
      <c r="B52" s="63">
        <v>300</v>
      </c>
      <c r="C52" s="64" t="s">
        <v>2</v>
      </c>
      <c r="D52" s="56">
        <v>21.6</v>
      </c>
      <c r="E52" s="56">
        <v>21.6</v>
      </c>
      <c r="F52" s="65">
        <v>21.6</v>
      </c>
      <c r="G52" s="56">
        <f>F52/E52*100</f>
        <v>100</v>
      </c>
      <c r="H52" s="5"/>
    </row>
    <row r="53" spans="1:8" ht="12.75">
      <c r="A53" s="60">
        <v>46</v>
      </c>
      <c r="B53" s="63">
        <v>400</v>
      </c>
      <c r="C53" s="64" t="s">
        <v>3</v>
      </c>
      <c r="D53" s="56">
        <v>1365</v>
      </c>
      <c r="E53" s="56">
        <v>1365</v>
      </c>
      <c r="F53" s="65">
        <v>1214.3</v>
      </c>
      <c r="G53" s="56">
        <f aca="true" t="shared" si="1" ref="G53:G92">F53/E53*100</f>
        <v>88.95970695970695</v>
      </c>
      <c r="H53" s="5"/>
    </row>
    <row r="54" spans="1:8" ht="12.75">
      <c r="A54" s="60">
        <v>47</v>
      </c>
      <c r="B54" s="63">
        <v>500</v>
      </c>
      <c r="C54" s="64" t="s">
        <v>4</v>
      </c>
      <c r="D54" s="56">
        <v>530</v>
      </c>
      <c r="E54" s="56">
        <v>530</v>
      </c>
      <c r="F54" s="65">
        <v>317.5</v>
      </c>
      <c r="G54" s="56">
        <f t="shared" si="1"/>
        <v>59.905660377358494</v>
      </c>
      <c r="H54" s="5"/>
    </row>
    <row r="55" spans="1:8" ht="12.75">
      <c r="A55" s="60">
        <v>48</v>
      </c>
      <c r="B55" s="57">
        <v>600</v>
      </c>
      <c r="C55" s="55" t="s">
        <v>5</v>
      </c>
      <c r="D55" s="56">
        <v>30</v>
      </c>
      <c r="E55" s="56">
        <v>30</v>
      </c>
      <c r="F55" s="40">
        <v>0</v>
      </c>
      <c r="G55" s="56">
        <f t="shared" si="1"/>
        <v>0</v>
      </c>
      <c r="H55" s="5"/>
    </row>
    <row r="56" spans="1:8" ht="12.75">
      <c r="A56" s="60">
        <v>49</v>
      </c>
      <c r="B56" s="57">
        <v>800</v>
      </c>
      <c r="C56" s="55" t="s">
        <v>24</v>
      </c>
      <c r="D56" s="56">
        <v>35</v>
      </c>
      <c r="E56" s="56">
        <v>35</v>
      </c>
      <c r="F56" s="40">
        <v>19.9</v>
      </c>
      <c r="G56" s="56">
        <f t="shared" si="1"/>
        <v>56.85714285714285</v>
      </c>
      <c r="H56" s="5"/>
    </row>
    <row r="57" spans="1:8" ht="12.75">
      <c r="A57" s="60">
        <v>50</v>
      </c>
      <c r="B57" s="52"/>
      <c r="C57" s="51" t="s">
        <v>34</v>
      </c>
      <c r="D57" s="37">
        <f>SUM(D58:D64)</f>
        <v>2596.6</v>
      </c>
      <c r="E57" s="37">
        <f>SUM(E58:E64)</f>
        <v>2676.4</v>
      </c>
      <c r="F57" s="42">
        <f>SUM(F58:F64)</f>
        <v>1767.3999999999999</v>
      </c>
      <c r="G57" s="37">
        <f t="shared" si="1"/>
        <v>66.03646689583022</v>
      </c>
      <c r="H57" s="5"/>
    </row>
    <row r="58" spans="1:8" ht="12.75">
      <c r="A58" s="62">
        <v>51</v>
      </c>
      <c r="B58" s="57">
        <v>100</v>
      </c>
      <c r="C58" s="55" t="s">
        <v>1</v>
      </c>
      <c r="D58" s="56">
        <v>557.7</v>
      </c>
      <c r="E58" s="56">
        <v>567.5</v>
      </c>
      <c r="F58" s="40">
        <v>381.3</v>
      </c>
      <c r="G58" s="56">
        <f t="shared" si="1"/>
        <v>67.18942731277534</v>
      </c>
      <c r="H58" s="5"/>
    </row>
    <row r="59" spans="1:8" ht="12.75">
      <c r="A59" s="62">
        <v>52</v>
      </c>
      <c r="B59" s="63">
        <v>200</v>
      </c>
      <c r="C59" s="64" t="s">
        <v>12</v>
      </c>
      <c r="D59" s="56">
        <v>11.1</v>
      </c>
      <c r="E59" s="56">
        <v>11.1</v>
      </c>
      <c r="F59" s="65">
        <v>5.9</v>
      </c>
      <c r="G59" s="56">
        <f t="shared" si="1"/>
        <v>53.153153153153156</v>
      </c>
      <c r="H59" s="5"/>
    </row>
    <row r="60" spans="1:8" ht="25.5">
      <c r="A60" s="62">
        <v>53</v>
      </c>
      <c r="B60" s="63">
        <v>300</v>
      </c>
      <c r="C60" s="64" t="s">
        <v>2</v>
      </c>
      <c r="D60" s="56">
        <v>23.9</v>
      </c>
      <c r="E60" s="56">
        <v>23.9</v>
      </c>
      <c r="F60" s="65">
        <v>0</v>
      </c>
      <c r="G60" s="56">
        <f t="shared" si="1"/>
        <v>0</v>
      </c>
      <c r="H60" s="5"/>
    </row>
    <row r="61" spans="1:8" ht="12.75">
      <c r="A61" s="62">
        <v>54</v>
      </c>
      <c r="B61" s="63">
        <v>400</v>
      </c>
      <c r="C61" s="64" t="s">
        <v>3</v>
      </c>
      <c r="D61" s="56">
        <v>1280</v>
      </c>
      <c r="E61" s="56">
        <v>1280</v>
      </c>
      <c r="F61" s="65">
        <v>861.9</v>
      </c>
      <c r="G61" s="56">
        <f t="shared" si="1"/>
        <v>67.3359375</v>
      </c>
      <c r="H61" s="5"/>
    </row>
    <row r="62" spans="1:8" ht="12.75">
      <c r="A62" s="62">
        <v>55</v>
      </c>
      <c r="B62" s="63">
        <v>500</v>
      </c>
      <c r="C62" s="64" t="s">
        <v>4</v>
      </c>
      <c r="D62" s="56">
        <v>628.5</v>
      </c>
      <c r="E62" s="56">
        <v>698.5</v>
      </c>
      <c r="F62" s="65">
        <v>476.6</v>
      </c>
      <c r="G62" s="56">
        <f t="shared" si="1"/>
        <v>68.23192555476021</v>
      </c>
      <c r="H62" s="5"/>
    </row>
    <row r="63" spans="1:8" ht="12.75">
      <c r="A63" s="62">
        <v>56</v>
      </c>
      <c r="B63" s="57">
        <v>600</v>
      </c>
      <c r="C63" s="55" t="s">
        <v>5</v>
      </c>
      <c r="D63" s="56">
        <v>30</v>
      </c>
      <c r="E63" s="56">
        <v>30</v>
      </c>
      <c r="F63" s="40">
        <v>30</v>
      </c>
      <c r="G63" s="56">
        <f t="shared" si="1"/>
        <v>100</v>
      </c>
      <c r="H63" s="5"/>
    </row>
    <row r="64" spans="1:8" ht="12.75">
      <c r="A64" s="62">
        <v>57</v>
      </c>
      <c r="B64" s="57">
        <v>800</v>
      </c>
      <c r="C64" s="55" t="s">
        <v>24</v>
      </c>
      <c r="D64" s="56">
        <v>65.4</v>
      </c>
      <c r="E64" s="56">
        <v>65.4</v>
      </c>
      <c r="F64" s="40">
        <v>11.7</v>
      </c>
      <c r="G64" s="56">
        <f t="shared" si="1"/>
        <v>17.889908256880734</v>
      </c>
      <c r="H64" s="5"/>
    </row>
    <row r="65" spans="1:8" ht="12.75">
      <c r="A65" s="60">
        <v>58</v>
      </c>
      <c r="B65" s="52"/>
      <c r="C65" s="51" t="s">
        <v>35</v>
      </c>
      <c r="D65" s="37">
        <f>SUM(D66:D72)</f>
        <v>3166.9</v>
      </c>
      <c r="E65" s="37">
        <f>SUM(E66:E72)</f>
        <v>4339.7</v>
      </c>
      <c r="F65" s="42">
        <f>SUM(F66:F72)</f>
        <v>3228.5000000000005</v>
      </c>
      <c r="G65" s="37">
        <f t="shared" si="1"/>
        <v>74.39454340161764</v>
      </c>
      <c r="H65" s="5"/>
    </row>
    <row r="66" spans="1:8" ht="12.75">
      <c r="A66" s="62">
        <v>59</v>
      </c>
      <c r="B66" s="57">
        <v>100</v>
      </c>
      <c r="C66" s="55" t="s">
        <v>1</v>
      </c>
      <c r="D66" s="56">
        <v>592</v>
      </c>
      <c r="E66" s="56">
        <v>601.3</v>
      </c>
      <c r="F66" s="40">
        <v>429.5</v>
      </c>
      <c r="G66" s="56">
        <f t="shared" si="1"/>
        <v>71.42857142857143</v>
      </c>
      <c r="H66" s="5"/>
    </row>
    <row r="67" spans="1:8" ht="12.75">
      <c r="A67" s="62">
        <v>60</v>
      </c>
      <c r="B67" s="63">
        <v>200</v>
      </c>
      <c r="C67" s="64" t="s">
        <v>12</v>
      </c>
      <c r="D67" s="56">
        <v>11.1</v>
      </c>
      <c r="E67" s="56">
        <v>11.1</v>
      </c>
      <c r="F67" s="65">
        <v>6.2</v>
      </c>
      <c r="G67" s="56">
        <f t="shared" si="1"/>
        <v>55.855855855855864</v>
      </c>
      <c r="H67" s="5"/>
    </row>
    <row r="68" spans="1:9" ht="25.5">
      <c r="A68" s="62">
        <v>61</v>
      </c>
      <c r="B68" s="63">
        <v>300</v>
      </c>
      <c r="C68" s="64" t="s">
        <v>2</v>
      </c>
      <c r="D68" s="56">
        <v>27.5</v>
      </c>
      <c r="E68" s="56">
        <v>194.5</v>
      </c>
      <c r="F68" s="65">
        <v>194.5</v>
      </c>
      <c r="G68" s="56">
        <f t="shared" si="1"/>
        <v>100</v>
      </c>
      <c r="H68" s="5"/>
      <c r="I68" t="s">
        <v>39</v>
      </c>
    </row>
    <row r="69" spans="1:8" ht="12.75">
      <c r="A69" s="62">
        <v>62</v>
      </c>
      <c r="B69" s="63">
        <v>400</v>
      </c>
      <c r="C69" s="64" t="s">
        <v>3</v>
      </c>
      <c r="D69" s="56">
        <v>1600</v>
      </c>
      <c r="E69" s="56">
        <v>1600</v>
      </c>
      <c r="F69" s="65">
        <v>1167.4</v>
      </c>
      <c r="G69" s="56">
        <f t="shared" si="1"/>
        <v>72.9625</v>
      </c>
      <c r="H69" s="5"/>
    </row>
    <row r="70" spans="1:8" ht="12.75">
      <c r="A70" s="62">
        <v>63</v>
      </c>
      <c r="B70" s="63">
        <v>500</v>
      </c>
      <c r="C70" s="64" t="s">
        <v>4</v>
      </c>
      <c r="D70" s="56">
        <v>873</v>
      </c>
      <c r="E70" s="56">
        <v>1724.4</v>
      </c>
      <c r="F70" s="65">
        <v>1225.2</v>
      </c>
      <c r="G70" s="56">
        <f t="shared" si="1"/>
        <v>71.05080027835768</v>
      </c>
      <c r="H70" s="5"/>
    </row>
    <row r="71" spans="1:8" ht="12.75">
      <c r="A71" s="62">
        <v>64</v>
      </c>
      <c r="B71" s="57">
        <v>600</v>
      </c>
      <c r="C71" s="55" t="s">
        <v>5</v>
      </c>
      <c r="D71" s="56">
        <v>28.3</v>
      </c>
      <c r="E71" s="56">
        <v>173.4</v>
      </c>
      <c r="F71" s="40">
        <v>173.4</v>
      </c>
      <c r="G71" s="69">
        <f t="shared" si="1"/>
        <v>100</v>
      </c>
      <c r="H71" s="5"/>
    </row>
    <row r="72" spans="1:8" ht="12.75">
      <c r="A72" s="62">
        <v>65</v>
      </c>
      <c r="B72" s="57">
        <v>800</v>
      </c>
      <c r="C72" s="55" t="s">
        <v>24</v>
      </c>
      <c r="D72" s="56">
        <v>35</v>
      </c>
      <c r="E72" s="56">
        <v>35</v>
      </c>
      <c r="F72" s="40">
        <v>32.3</v>
      </c>
      <c r="G72" s="56">
        <f t="shared" si="1"/>
        <v>92.28571428571428</v>
      </c>
      <c r="H72" s="5"/>
    </row>
    <row r="73" spans="1:8" ht="12.75">
      <c r="A73" s="60">
        <v>66</v>
      </c>
      <c r="B73" s="52"/>
      <c r="C73" s="51" t="s">
        <v>36</v>
      </c>
      <c r="D73" s="37">
        <f>SUM(D74:D80)</f>
        <v>1883.4999999999998</v>
      </c>
      <c r="E73" s="37">
        <f>SUM(E74:E80)</f>
        <v>2012.7</v>
      </c>
      <c r="F73" s="42">
        <f>SUM(F74:F80)</f>
        <v>1154.4</v>
      </c>
      <c r="G73" s="37">
        <f t="shared" si="1"/>
        <v>57.35579072887167</v>
      </c>
      <c r="H73" s="5"/>
    </row>
    <row r="74" spans="1:8" ht="12.75">
      <c r="A74" s="62">
        <v>67</v>
      </c>
      <c r="B74" s="57">
        <v>100</v>
      </c>
      <c r="C74" s="55" t="s">
        <v>1</v>
      </c>
      <c r="D74" s="56">
        <v>585.9</v>
      </c>
      <c r="E74" s="56">
        <v>594.6</v>
      </c>
      <c r="F74" s="40">
        <v>382.5</v>
      </c>
      <c r="G74" s="56">
        <f t="shared" si="1"/>
        <v>64.3289606458123</v>
      </c>
      <c r="H74" s="5"/>
    </row>
    <row r="75" spans="1:8" ht="12.75">
      <c r="A75" s="62">
        <v>68</v>
      </c>
      <c r="B75" s="63">
        <v>200</v>
      </c>
      <c r="C75" s="64" t="s">
        <v>12</v>
      </c>
      <c r="D75" s="56">
        <v>8.8</v>
      </c>
      <c r="E75" s="56">
        <v>8.8</v>
      </c>
      <c r="F75" s="65">
        <v>3.7</v>
      </c>
      <c r="G75" s="56">
        <f t="shared" si="1"/>
        <v>42.04545454545454</v>
      </c>
      <c r="H75" s="5"/>
    </row>
    <row r="76" spans="1:8" ht="25.5">
      <c r="A76" s="62">
        <v>69</v>
      </c>
      <c r="B76" s="63">
        <v>300</v>
      </c>
      <c r="C76" s="64" t="s">
        <v>2</v>
      </c>
      <c r="D76" s="56">
        <v>14.5</v>
      </c>
      <c r="E76" s="56">
        <v>14.5</v>
      </c>
      <c r="F76" s="65">
        <v>0</v>
      </c>
      <c r="G76" s="56">
        <f t="shared" si="1"/>
        <v>0</v>
      </c>
      <c r="H76" s="5"/>
    </row>
    <row r="77" spans="1:8" ht="12.75">
      <c r="A77" s="62">
        <v>70</v>
      </c>
      <c r="B77" s="63">
        <v>400</v>
      </c>
      <c r="C77" s="64" t="s">
        <v>3</v>
      </c>
      <c r="D77" s="56">
        <v>700</v>
      </c>
      <c r="E77" s="56">
        <v>700</v>
      </c>
      <c r="F77" s="65">
        <v>432.7</v>
      </c>
      <c r="G77" s="56">
        <f t="shared" si="1"/>
        <v>61.81428571428571</v>
      </c>
      <c r="H77" s="5"/>
    </row>
    <row r="78" spans="1:8" ht="12.75">
      <c r="A78" s="62">
        <v>71</v>
      </c>
      <c r="B78" s="63">
        <v>500</v>
      </c>
      <c r="C78" s="64" t="s">
        <v>4</v>
      </c>
      <c r="D78" s="56">
        <v>515</v>
      </c>
      <c r="E78" s="56">
        <v>659.8</v>
      </c>
      <c r="F78" s="65">
        <v>311.5</v>
      </c>
      <c r="G78" s="56">
        <f t="shared" si="1"/>
        <v>47.21127614428615</v>
      </c>
      <c r="H78" s="5"/>
    </row>
    <row r="79" spans="1:8" ht="12.75">
      <c r="A79" s="62">
        <v>72</v>
      </c>
      <c r="B79" s="63">
        <v>600</v>
      </c>
      <c r="C79" s="55" t="s">
        <v>5</v>
      </c>
      <c r="D79" s="56">
        <v>24.3</v>
      </c>
      <c r="E79" s="56">
        <v>0</v>
      </c>
      <c r="F79" s="40">
        <v>0</v>
      </c>
      <c r="G79" s="56">
        <v>0</v>
      </c>
      <c r="H79" s="5"/>
    </row>
    <row r="80" spans="1:8" ht="12.75">
      <c r="A80" s="62">
        <v>73</v>
      </c>
      <c r="B80" s="63">
        <v>800</v>
      </c>
      <c r="C80" s="55" t="s">
        <v>24</v>
      </c>
      <c r="D80" s="56">
        <v>35</v>
      </c>
      <c r="E80" s="56">
        <v>35</v>
      </c>
      <c r="F80" s="40">
        <v>24</v>
      </c>
      <c r="G80" s="56">
        <f t="shared" si="1"/>
        <v>68.57142857142857</v>
      </c>
      <c r="H80" s="5"/>
    </row>
    <row r="81" spans="1:8" ht="12.75">
      <c r="A81" s="60">
        <v>74</v>
      </c>
      <c r="B81" s="52"/>
      <c r="C81" s="51" t="s">
        <v>37</v>
      </c>
      <c r="D81" s="37">
        <f>SUM(D82:D88)</f>
        <v>2156.7999999999993</v>
      </c>
      <c r="E81" s="37">
        <f>SUM(E82:E88)</f>
        <v>2477.4</v>
      </c>
      <c r="F81" s="42">
        <f>SUM(F82:F88)</f>
        <v>1623.9999999999998</v>
      </c>
      <c r="G81" s="37">
        <f t="shared" si="1"/>
        <v>65.55259546298538</v>
      </c>
      <c r="H81" s="5"/>
    </row>
    <row r="82" spans="1:8" ht="12.75">
      <c r="A82" s="62">
        <v>75</v>
      </c>
      <c r="B82" s="57">
        <v>100</v>
      </c>
      <c r="C82" s="55" t="s">
        <v>1</v>
      </c>
      <c r="D82" s="56">
        <v>620.4</v>
      </c>
      <c r="E82" s="56">
        <v>629.8</v>
      </c>
      <c r="F82" s="40">
        <v>457.4</v>
      </c>
      <c r="G82" s="56">
        <f t="shared" si="1"/>
        <v>72.62623054938075</v>
      </c>
      <c r="H82" s="5"/>
    </row>
    <row r="83" spans="1:8" ht="12.75">
      <c r="A83" s="62">
        <v>76</v>
      </c>
      <c r="B83" s="63">
        <v>200</v>
      </c>
      <c r="C83" s="64" t="s">
        <v>12</v>
      </c>
      <c r="D83" s="56">
        <v>8.8</v>
      </c>
      <c r="E83" s="56">
        <v>8.8</v>
      </c>
      <c r="F83" s="65">
        <v>3.3</v>
      </c>
      <c r="G83" s="56">
        <f t="shared" si="1"/>
        <v>37.49999999999999</v>
      </c>
      <c r="H83" s="5"/>
    </row>
    <row r="84" spans="1:8" ht="25.5">
      <c r="A84" s="62">
        <v>77</v>
      </c>
      <c r="B84" s="63">
        <v>300</v>
      </c>
      <c r="C84" s="64" t="s">
        <v>2</v>
      </c>
      <c r="D84" s="56">
        <v>29.5</v>
      </c>
      <c r="E84" s="56">
        <v>29.5</v>
      </c>
      <c r="F84" s="65">
        <v>0</v>
      </c>
      <c r="G84" s="56">
        <f t="shared" si="1"/>
        <v>0</v>
      </c>
      <c r="H84" s="5"/>
    </row>
    <row r="85" spans="1:8" ht="12.75">
      <c r="A85" s="62">
        <v>78</v>
      </c>
      <c r="B85" s="63">
        <v>400</v>
      </c>
      <c r="C85" s="64" t="s">
        <v>3</v>
      </c>
      <c r="D85" s="56">
        <v>985</v>
      </c>
      <c r="E85" s="56">
        <v>1296.2</v>
      </c>
      <c r="F85" s="65">
        <v>765.4</v>
      </c>
      <c r="G85" s="56">
        <f t="shared" si="1"/>
        <v>59.04952939361209</v>
      </c>
      <c r="H85" s="5"/>
    </row>
    <row r="86" spans="1:8" ht="12.75">
      <c r="A86" s="62">
        <v>79</v>
      </c>
      <c r="B86" s="63">
        <v>500</v>
      </c>
      <c r="C86" s="64" t="s">
        <v>4</v>
      </c>
      <c r="D86" s="56">
        <v>457.2</v>
      </c>
      <c r="E86" s="56">
        <v>380</v>
      </c>
      <c r="F86" s="65">
        <v>301.6</v>
      </c>
      <c r="G86" s="56">
        <f t="shared" si="1"/>
        <v>79.36842105263159</v>
      </c>
      <c r="H86" s="5"/>
    </row>
    <row r="87" spans="1:8" ht="12.75">
      <c r="A87" s="62">
        <v>80</v>
      </c>
      <c r="B87" s="57">
        <v>600</v>
      </c>
      <c r="C87" s="55" t="s">
        <v>5</v>
      </c>
      <c r="D87" s="56">
        <v>18.7</v>
      </c>
      <c r="E87" s="56">
        <v>87.9</v>
      </c>
      <c r="F87" s="40">
        <v>84.8</v>
      </c>
      <c r="G87" s="69">
        <f t="shared" si="1"/>
        <v>96.47326507394766</v>
      </c>
      <c r="H87" s="5"/>
    </row>
    <row r="88" spans="1:8" ht="12.75">
      <c r="A88" s="62">
        <v>81</v>
      </c>
      <c r="B88" s="63">
        <v>800</v>
      </c>
      <c r="C88" s="55" t="s">
        <v>24</v>
      </c>
      <c r="D88" s="56">
        <v>37.2</v>
      </c>
      <c r="E88" s="56">
        <v>45.2</v>
      </c>
      <c r="F88" s="40">
        <v>11.5</v>
      </c>
      <c r="G88" s="56">
        <f t="shared" si="1"/>
        <v>25.442477876106196</v>
      </c>
      <c r="H88" s="5"/>
    </row>
    <row r="89" spans="1:8" ht="12.75">
      <c r="A89" s="60">
        <v>82</v>
      </c>
      <c r="B89" s="39">
        <v>801</v>
      </c>
      <c r="C89" s="51" t="s">
        <v>38</v>
      </c>
      <c r="D89" s="37">
        <v>21825.1</v>
      </c>
      <c r="E89" s="37">
        <v>21141.1</v>
      </c>
      <c r="F89" s="42">
        <v>14238.6</v>
      </c>
      <c r="G89" s="37">
        <f t="shared" si="1"/>
        <v>67.35032708799447</v>
      </c>
      <c r="H89" s="5"/>
    </row>
    <row r="90" spans="1:10" ht="12.75">
      <c r="A90" s="60">
        <v>83</v>
      </c>
      <c r="B90" s="39">
        <v>801</v>
      </c>
      <c r="C90" s="61" t="s">
        <v>28</v>
      </c>
      <c r="D90" s="37">
        <v>5867.7</v>
      </c>
      <c r="E90" s="37">
        <v>5716.8</v>
      </c>
      <c r="F90" s="43">
        <v>4020.5</v>
      </c>
      <c r="G90" s="37">
        <f t="shared" si="1"/>
        <v>70.3278057654632</v>
      </c>
      <c r="H90" s="15"/>
      <c r="I90" s="11"/>
      <c r="J90" s="11">
        <v>315106.3</v>
      </c>
    </row>
    <row r="91" spans="1:10" ht="38.25">
      <c r="A91" s="60">
        <v>84</v>
      </c>
      <c r="B91" s="39" t="s">
        <v>41</v>
      </c>
      <c r="C91" s="61" t="s">
        <v>27</v>
      </c>
      <c r="D91" s="37">
        <v>25632.4</v>
      </c>
      <c r="E91" s="37">
        <v>40795.8</v>
      </c>
      <c r="F91" s="43">
        <v>29839.1</v>
      </c>
      <c r="G91" s="37">
        <f t="shared" si="1"/>
        <v>73.1425784026787</v>
      </c>
      <c r="H91" s="18"/>
      <c r="I91" s="19" t="s">
        <v>42</v>
      </c>
      <c r="J91" s="10">
        <v>1361.8</v>
      </c>
    </row>
    <row r="92" spans="1:10" ht="12.75">
      <c r="A92" s="26">
        <v>85</v>
      </c>
      <c r="B92" s="27"/>
      <c r="C92" s="29" t="s">
        <v>8</v>
      </c>
      <c r="D92" s="28">
        <f>SUM(D7+D19+D20+D21+D23+D24+D25+D89+D90+D91)</f>
        <v>404930.60000000003</v>
      </c>
      <c r="E92" s="37">
        <f>SUM(E7+E19+E20+E21+E22+E23+E24+E25+E89+E90+E91)</f>
        <v>841378</v>
      </c>
      <c r="F92" s="36">
        <f>SUM(F7+F19+F20+F21+F22+F23+F24+F25+F89+F90+F91)</f>
        <v>410779.53000000014</v>
      </c>
      <c r="G92" s="28">
        <f t="shared" si="1"/>
        <v>48.82223328872399</v>
      </c>
      <c r="H92" s="4"/>
      <c r="I92" s="17"/>
      <c r="J92" s="16"/>
    </row>
    <row r="93" spans="1:10" ht="12.75">
      <c r="A93" s="30"/>
      <c r="B93" s="31"/>
      <c r="C93" s="32"/>
      <c r="D93" s="32"/>
      <c r="E93" s="32"/>
      <c r="F93" s="32"/>
      <c r="G93" s="33"/>
      <c r="H93" s="4"/>
      <c r="J93" s="12"/>
    </row>
    <row r="94" spans="1:8" ht="12.75">
      <c r="A94" s="30"/>
      <c r="B94" s="31"/>
      <c r="C94" s="32"/>
      <c r="D94" s="32"/>
      <c r="E94" s="32"/>
      <c r="F94" s="32"/>
      <c r="G94" s="33"/>
      <c r="H94" s="4"/>
    </row>
    <row r="95" spans="1:7" ht="13.5" customHeight="1">
      <c r="A95" s="80" t="s">
        <v>43</v>
      </c>
      <c r="B95" s="80"/>
      <c r="C95" s="80"/>
      <c r="D95" s="80"/>
      <c r="E95" s="80"/>
      <c r="F95" s="80"/>
      <c r="G95" s="80"/>
    </row>
    <row r="96" spans="1:9" ht="12.75">
      <c r="A96" s="73"/>
      <c r="B96" s="74"/>
      <c r="C96" s="74"/>
      <c r="D96" s="74"/>
      <c r="E96" s="74"/>
      <c r="F96" s="74"/>
      <c r="G96" s="74"/>
      <c r="I96" s="7"/>
    </row>
    <row r="97" spans="1:7" ht="12.75">
      <c r="A97" s="8"/>
      <c r="G97"/>
    </row>
    <row r="99" spans="7:8" ht="12.75">
      <c r="G99" s="10" t="e">
        <f>#REF!+G85+G77+G69+G61+G53+#REF!+G45+G37+G11</f>
        <v>#REF!</v>
      </c>
      <c r="H99" s="11">
        <v>10199.7</v>
      </c>
    </row>
    <row r="100" spans="7:8" ht="12.75">
      <c r="G100" s="10">
        <v>22</v>
      </c>
      <c r="H100" s="11"/>
    </row>
    <row r="101" spans="7:8" ht="12.75">
      <c r="G101" s="10" t="e">
        <f>#REF!+G86+G78+G70+G62+G54+#REF!+G46+G38+G12</f>
        <v>#REF!</v>
      </c>
      <c r="H101" s="11">
        <v>15556.9</v>
      </c>
    </row>
  </sheetData>
  <sheetProtection/>
  <autoFilter ref="A6:G92"/>
  <mergeCells count="13">
    <mergeCell ref="C21:C22"/>
    <mergeCell ref="B21:B22"/>
    <mergeCell ref="B23:B24"/>
    <mergeCell ref="C1:G1"/>
    <mergeCell ref="C2:G2"/>
    <mergeCell ref="C3:G3"/>
    <mergeCell ref="C4:G4"/>
    <mergeCell ref="A96:G96"/>
    <mergeCell ref="A5:G5"/>
    <mergeCell ref="A19:A20"/>
    <mergeCell ref="C19:C20"/>
    <mergeCell ref="A95:G95"/>
    <mergeCell ref="C23:C24"/>
  </mergeCells>
  <printOptions/>
  <pageMargins left="0.7874015748031497" right="0.5905511811023623" top="0.3937007874015748" bottom="0.3937007874015748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</cp:lastModifiedBy>
  <cp:lastPrinted>2023-12-04T11:38:12Z</cp:lastPrinted>
  <dcterms:created xsi:type="dcterms:W3CDTF">1996-10-08T23:32:33Z</dcterms:created>
  <dcterms:modified xsi:type="dcterms:W3CDTF">2023-12-27T05:12:10Z</dcterms:modified>
  <cp:category/>
  <cp:version/>
  <cp:contentType/>
  <cp:contentStatus/>
</cp:coreProperties>
</file>