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90"/>
  </bookViews>
  <sheets>
    <sheet name="дополнительное" sheetId="3" r:id="rId1"/>
  </sheets>
  <definedNames>
    <definedName name="_xlnm._FilterDatabase" localSheetId="0" hidden="1">дополнительное!$A$6:$G$93</definedName>
    <definedName name="_xlnm.Print_Area" localSheetId="0">дополнительное!$A$1:$G$96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"/>
  <c r="G87"/>
  <c r="F7"/>
  <c r="G17"/>
  <c r="E45" l="1"/>
  <c r="G52" l="1"/>
  <c r="G22" l="1"/>
  <c r="G89" l="1"/>
  <c r="G90"/>
  <c r="G91"/>
  <c r="G92"/>
  <c r="G82"/>
  <c r="G83"/>
  <c r="G84"/>
  <c r="G85"/>
  <c r="G86"/>
  <c r="F81"/>
  <c r="G74"/>
  <c r="G75"/>
  <c r="G76"/>
  <c r="G77"/>
  <c r="G78"/>
  <c r="G80"/>
  <c r="F73"/>
  <c r="G66"/>
  <c r="G67"/>
  <c r="G68"/>
  <c r="G69"/>
  <c r="G70"/>
  <c r="G72"/>
  <c r="F65"/>
  <c r="G58"/>
  <c r="G59"/>
  <c r="G60"/>
  <c r="G61"/>
  <c r="G64"/>
  <c r="F57"/>
  <c r="G50"/>
  <c r="G51"/>
  <c r="G53"/>
  <c r="G54"/>
  <c r="G56"/>
  <c r="F49"/>
  <c r="G42"/>
  <c r="G43"/>
  <c r="G44"/>
  <c r="G46"/>
  <c r="G48"/>
  <c r="F41"/>
  <c r="G28"/>
  <c r="G29"/>
  <c r="G30"/>
  <c r="G34"/>
  <c r="G35"/>
  <c r="G36"/>
  <c r="G37"/>
  <c r="G38"/>
  <c r="G39"/>
  <c r="G40"/>
  <c r="F33"/>
  <c r="F26"/>
  <c r="G23"/>
  <c r="F25" l="1"/>
  <c r="G21" l="1"/>
  <c r="G19"/>
  <c r="G20"/>
  <c r="G8"/>
  <c r="G9"/>
  <c r="G11"/>
  <c r="G12"/>
  <c r="G16"/>
  <c r="G18"/>
  <c r="F93"/>
  <c r="E81" l="1"/>
  <c r="G81" s="1"/>
  <c r="E73"/>
  <c r="G73" s="1"/>
  <c r="E65"/>
  <c r="G65" s="1"/>
  <c r="E49"/>
  <c r="G49" s="1"/>
  <c r="G45"/>
  <c r="E41"/>
  <c r="G41" s="1"/>
  <c r="E33"/>
  <c r="G33" s="1"/>
  <c r="G32"/>
  <c r="G27"/>
  <c r="E26"/>
  <c r="G26" s="1"/>
  <c r="G15"/>
  <c r="G14"/>
  <c r="G10"/>
  <c r="D81"/>
  <c r="D73"/>
  <c r="D65"/>
  <c r="D57"/>
  <c r="D49"/>
  <c r="D41"/>
  <c r="D33"/>
  <c r="D26"/>
  <c r="D19"/>
  <c r="D7"/>
  <c r="D25" l="1"/>
  <c r="E7"/>
  <c r="E57"/>
  <c r="G57" s="1"/>
  <c r="G62"/>
  <c r="G102" s="1"/>
  <c r="D93"/>
  <c r="G100"/>
  <c r="G7" l="1"/>
  <c r="E25"/>
  <c r="G25" s="1"/>
  <c r="E93" l="1"/>
  <c r="G93" s="1"/>
</calcChain>
</file>

<file path=xl/sharedStrings.xml><?xml version="1.0" encoding="utf-8"?>
<sst xmlns="http://schemas.openxmlformats.org/spreadsheetml/2006/main" count="114" uniqueCount="53">
  <si>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</si>
  <si>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</si>
  <si>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</si>
  <si>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</si>
  <si>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</si>
  <si>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</si>
  <si>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</si>
  <si>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</si>
  <si>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</si>
  <si>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</si>
  <si>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</si>
  <si>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</si>
  <si>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</si>
  <si>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</si>
  <si>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</si>
  <si>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</si>
  <si>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</si>
  <si>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</si>
  <si>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</si>
  <si>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</si>
  <si>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</si>
  <si>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</si>
  <si>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</si>
  <si>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</si>
  <si>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</si>
  <si>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</si>
  <si>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</si>
  <si>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</si>
  <si>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</si>
  <si>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</si>
  <si>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</si>
  <si>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</si>
  <si>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</si>
  <si>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</si>
  <si>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</si>
  <si>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</si>
  <si>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</si>
  <si>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</si>
  <si>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</si>
  <si>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</si>
  <si>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</si>
  <si>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0707/1102</t>
  </si>
  <si>
    <t>Утвержденные бюджетные назначения  на 2021 год, тыс. руб.</t>
  </si>
  <si>
    <t xml:space="preserve">% исполнения к году </t>
  </si>
  <si>
    <t xml:space="preserve">к Постановлению Администрации </t>
  </si>
  <si>
    <t>Утвержденные бюджетные назначения с учетом уточнения на 2021 год, тыс. руб.</t>
  </si>
  <si>
    <t xml:space="preserve"> </t>
  </si>
  <si>
    <t>Информация об исполнении  бюджета Махнёвского муниципального образования за  2021 год                                                                                                            по получателям бюджетных средств</t>
  </si>
  <si>
    <t>Исполнено за  2021 год</t>
  </si>
  <si>
    <t>Физическая культура и спорт</t>
  </si>
  <si>
    <t>можно 8,9</t>
  </si>
  <si>
    <t xml:space="preserve"> Приложение №8 </t>
  </si>
  <si>
    <t xml:space="preserve">  от __.2022 №__         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</si>
</sst>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/>
    <xf numFmtId="0" fontId="6" fillId="0" borderId="0" xfId="0" applyFont="1"/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9" fillId="0" borderId="0" xfId="1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166" fontId="13" fillId="0" borderId="1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110" zoomScaleNormal="110" workbookViewId="0">
      <selection activeCell="I17" sqref="I17"/>
    </sheetView>
  </sheetViews>
  <sheetFormatPr defaultRowHeight="12.75"/>
  <cols>
    <col min="1" max="1" width="5.7109375" customWidth="1"/>
    <col min="2" max="2" width="14.140625" customWidth="1"/>
    <col min="3" max="3" width="47.5703125" customWidth="1"/>
    <col min="4" max="4" width="13.140625" customWidth="1"/>
    <col min="5" max="5" width="13" customWidth="1"/>
    <col min="6" max="6" width="13.140625" customWidth="1"/>
    <col min="7" max="7" width="10.28515625" style="7" customWidth="1"/>
    <col min="8" max="8" width="9.85546875" customWidth="1"/>
    <col min="9" max="9" width="12.5703125" customWidth="1"/>
    <col min="11" max="11" width="9.42578125" bestFit="1" customWidth="1"/>
    <col min="13" max="13" width="9" customWidth="1"/>
  </cols>
  <sheetData>
    <row r="1" spans="1:14">
      <c r="A1" s="23"/>
      <c r="B1" s="23"/>
      <c r="C1" s="74" t="s">
        <v>51</v>
      </c>
      <c r="D1" s="74"/>
      <c r="E1" s="74"/>
      <c r="F1" s="74"/>
      <c r="G1" s="74"/>
    </row>
    <row r="2" spans="1:14">
      <c r="A2" s="23"/>
      <c r="B2" s="23"/>
      <c r="C2" s="75" t="s">
        <v>44</v>
      </c>
      <c r="D2" s="75"/>
      <c r="E2" s="75"/>
      <c r="F2" s="75"/>
      <c r="G2" s="75"/>
    </row>
    <row r="3" spans="1:14">
      <c r="A3" s="23"/>
      <c r="B3" s="23"/>
      <c r="C3" s="75" t="s">
        <v>25</v>
      </c>
      <c r="D3" s="75"/>
      <c r="E3" s="75"/>
      <c r="F3" s="75"/>
      <c r="G3" s="75"/>
    </row>
    <row r="4" spans="1:14">
      <c r="A4" s="23"/>
      <c r="B4" s="23"/>
      <c r="C4" s="75" t="s">
        <v>52</v>
      </c>
      <c r="D4" s="75"/>
      <c r="E4" s="75"/>
      <c r="F4" s="75"/>
      <c r="G4" s="75"/>
      <c r="H4" s="3"/>
      <c r="I4" s="3"/>
      <c r="J4" s="3"/>
    </row>
    <row r="5" spans="1:14" ht="36.6" customHeight="1">
      <c r="A5" s="78" t="s">
        <v>47</v>
      </c>
      <c r="B5" s="79"/>
      <c r="C5" s="79"/>
      <c r="D5" s="79"/>
      <c r="E5" s="79"/>
      <c r="F5" s="79"/>
      <c r="G5" s="79"/>
      <c r="H5" s="1"/>
      <c r="I5" s="1"/>
      <c r="J5" s="1"/>
      <c r="K5" s="1"/>
    </row>
    <row r="6" spans="1:14" ht="69.75" customHeight="1">
      <c r="A6" s="24" t="s">
        <v>0</v>
      </c>
      <c r="B6" s="25" t="s">
        <v>10</v>
      </c>
      <c r="C6" s="25" t="s">
        <v>9</v>
      </c>
      <c r="D6" s="57" t="s">
        <v>42</v>
      </c>
      <c r="E6" s="58" t="s">
        <v>45</v>
      </c>
      <c r="F6" s="58" t="s">
        <v>48</v>
      </c>
      <c r="G6" s="57" t="s">
        <v>43</v>
      </c>
      <c r="H6" s="6"/>
      <c r="I6" s="2"/>
      <c r="J6" s="6"/>
      <c r="K6" s="6"/>
    </row>
    <row r="7" spans="1:14" ht="22.5" customHeight="1">
      <c r="A7" s="24">
        <v>1</v>
      </c>
      <c r="B7" s="27"/>
      <c r="C7" s="28" t="s">
        <v>22</v>
      </c>
      <c r="D7" s="29">
        <f>SUM(D8:D18)</f>
        <v>232696.59999999998</v>
      </c>
      <c r="E7" s="29">
        <f>SUM(E8:E18)</f>
        <v>337221.60000000009</v>
      </c>
      <c r="F7" s="29">
        <f>SUM(F8:F18)</f>
        <v>323990</v>
      </c>
      <c r="G7" s="29">
        <f t="shared" ref="G7:G51" si="0">F7/E7*100</f>
        <v>96.076289300566714</v>
      </c>
      <c r="H7" s="20"/>
      <c r="I7" s="21"/>
      <c r="J7" s="13"/>
      <c r="K7" s="6"/>
    </row>
    <row r="8" spans="1:14">
      <c r="A8" s="24"/>
      <c r="B8" s="30" t="s">
        <v>11</v>
      </c>
      <c r="C8" s="31" t="s">
        <v>1</v>
      </c>
      <c r="D8" s="33">
        <v>17986.400000000001</v>
      </c>
      <c r="E8" s="33">
        <v>17931.2</v>
      </c>
      <c r="F8" s="59">
        <v>16108.9</v>
      </c>
      <c r="G8" s="33">
        <f t="shared" si="0"/>
        <v>89.837266886767196</v>
      </c>
      <c r="H8" s="20"/>
      <c r="I8" s="9"/>
      <c r="J8" s="6"/>
      <c r="K8" s="6"/>
    </row>
    <row r="9" spans="1:14">
      <c r="A9" s="24"/>
      <c r="B9" s="30" t="s">
        <v>13</v>
      </c>
      <c r="C9" s="31" t="s">
        <v>12</v>
      </c>
      <c r="D9" s="33">
        <v>250</v>
      </c>
      <c r="E9" s="33">
        <v>250</v>
      </c>
      <c r="F9" s="59">
        <v>213.8</v>
      </c>
      <c r="G9" s="33">
        <f t="shared" si="0"/>
        <v>85.52000000000001</v>
      </c>
      <c r="H9" s="20"/>
      <c r="I9" s="2"/>
      <c r="J9" s="6"/>
      <c r="K9" s="13"/>
      <c r="M9" s="7"/>
    </row>
    <row r="10" spans="1:14" ht="25.5">
      <c r="A10" s="24"/>
      <c r="B10" s="30" t="s">
        <v>14</v>
      </c>
      <c r="C10" s="31" t="s">
        <v>2</v>
      </c>
      <c r="D10" s="33">
        <v>4685.8999999999996</v>
      </c>
      <c r="E10" s="33">
        <v>5502.1</v>
      </c>
      <c r="F10" s="59">
        <v>5502.1</v>
      </c>
      <c r="G10" s="33">
        <f t="shared" si="0"/>
        <v>100</v>
      </c>
      <c r="H10" s="20"/>
      <c r="I10" s="21"/>
      <c r="J10" s="6"/>
      <c r="K10" s="13"/>
    </row>
    <row r="11" spans="1:14">
      <c r="A11" s="24"/>
      <c r="B11" s="30" t="s">
        <v>15</v>
      </c>
      <c r="C11" s="31" t="s">
        <v>3</v>
      </c>
      <c r="D11" s="33">
        <v>22177.5</v>
      </c>
      <c r="E11" s="33">
        <v>115025.1</v>
      </c>
      <c r="F11" s="59">
        <v>109235</v>
      </c>
      <c r="G11" s="33">
        <f t="shared" si="0"/>
        <v>94.966229109994245</v>
      </c>
      <c r="H11" s="20"/>
      <c r="I11" s="21"/>
      <c r="J11" s="6"/>
      <c r="K11" s="13"/>
      <c r="M11" s="7"/>
    </row>
    <row r="12" spans="1:14">
      <c r="A12" s="24"/>
      <c r="B12" s="30" t="s">
        <v>16</v>
      </c>
      <c r="C12" s="31" t="s">
        <v>4</v>
      </c>
      <c r="D12" s="33">
        <v>5158.1000000000004</v>
      </c>
      <c r="E12" s="33">
        <v>5448.2</v>
      </c>
      <c r="F12" s="59">
        <v>5122.1000000000004</v>
      </c>
      <c r="G12" s="33">
        <f t="shared" si="0"/>
        <v>94.014536911273467</v>
      </c>
      <c r="H12" s="20"/>
      <c r="I12" s="21"/>
      <c r="J12" s="6"/>
      <c r="K12" s="13"/>
      <c r="M12" s="14"/>
      <c r="N12" s="7"/>
    </row>
    <row r="13" spans="1:14">
      <c r="A13" s="24"/>
      <c r="B13" s="30" t="s">
        <v>17</v>
      </c>
      <c r="C13" s="31" t="s">
        <v>5</v>
      </c>
      <c r="D13" s="33">
        <v>51</v>
      </c>
      <c r="E13" s="33">
        <v>0</v>
      </c>
      <c r="F13" s="59">
        <v>0</v>
      </c>
      <c r="G13" s="33">
        <v>0</v>
      </c>
      <c r="H13" s="20"/>
      <c r="I13" s="21"/>
      <c r="J13" s="6"/>
      <c r="K13" s="13"/>
      <c r="M13" s="7"/>
    </row>
    <row r="14" spans="1:14" ht="18.75" customHeight="1">
      <c r="A14" s="24"/>
      <c r="B14" s="30" t="s">
        <v>18</v>
      </c>
      <c r="C14" s="31" t="s">
        <v>6</v>
      </c>
      <c r="D14" s="33">
        <v>150692.29999999999</v>
      </c>
      <c r="E14" s="33">
        <f>156008+912.5-401.8</f>
        <v>156518.70000000001</v>
      </c>
      <c r="F14" s="59">
        <v>152999.9</v>
      </c>
      <c r="G14" s="33">
        <f t="shared" si="0"/>
        <v>97.751834125890383</v>
      </c>
      <c r="H14" s="20"/>
      <c r="I14" s="21"/>
      <c r="J14" s="6" t="s">
        <v>46</v>
      </c>
      <c r="K14" s="13"/>
      <c r="M14" s="7"/>
    </row>
    <row r="15" spans="1:14">
      <c r="A15" s="24"/>
      <c r="B15" s="30" t="s">
        <v>19</v>
      </c>
      <c r="C15" s="31" t="s">
        <v>24</v>
      </c>
      <c r="D15" s="33">
        <v>312</v>
      </c>
      <c r="E15" s="33">
        <v>288</v>
      </c>
      <c r="F15" s="59">
        <v>218.5</v>
      </c>
      <c r="G15" s="33">
        <f t="shared" si="0"/>
        <v>75.868055555555557</v>
      </c>
      <c r="H15" s="20"/>
      <c r="I15" s="21"/>
      <c r="J15" s="6"/>
      <c r="K15" s="13"/>
      <c r="M15" s="7"/>
    </row>
    <row r="16" spans="1:14">
      <c r="A16" s="24"/>
      <c r="B16" s="34">
        <v>1000</v>
      </c>
      <c r="C16" s="31" t="s">
        <v>7</v>
      </c>
      <c r="D16" s="33">
        <v>31030.400000000001</v>
      </c>
      <c r="E16" s="33">
        <v>33438.400000000001</v>
      </c>
      <c r="F16" s="59">
        <v>31770.3</v>
      </c>
      <c r="G16" s="33">
        <f t="shared" si="0"/>
        <v>95.011423991578539</v>
      </c>
      <c r="H16" s="20"/>
      <c r="I16" s="21"/>
      <c r="J16" s="6"/>
      <c r="K16" s="13"/>
      <c r="M16" s="7"/>
    </row>
    <row r="17" spans="1:13">
      <c r="A17" s="24"/>
      <c r="B17" s="34">
        <v>1102</v>
      </c>
      <c r="C17" s="35" t="s">
        <v>49</v>
      </c>
      <c r="D17" s="33">
        <v>0</v>
      </c>
      <c r="E17" s="33">
        <v>2356.9</v>
      </c>
      <c r="F17" s="60">
        <v>2356.9</v>
      </c>
      <c r="G17" s="33">
        <f t="shared" si="0"/>
        <v>100</v>
      </c>
      <c r="H17" s="20"/>
      <c r="I17" s="21"/>
      <c r="J17" s="6"/>
      <c r="K17" s="13"/>
      <c r="M17" s="7"/>
    </row>
    <row r="18" spans="1:13">
      <c r="A18" s="24"/>
      <c r="B18" s="34">
        <v>1200</v>
      </c>
      <c r="C18" s="35" t="s">
        <v>26</v>
      </c>
      <c r="D18" s="33">
        <v>353</v>
      </c>
      <c r="E18" s="33">
        <v>463</v>
      </c>
      <c r="F18" s="60">
        <v>462.5</v>
      </c>
      <c r="G18" s="33">
        <f t="shared" si="0"/>
        <v>99.892008639308855</v>
      </c>
      <c r="H18" s="22"/>
      <c r="I18" s="21"/>
      <c r="J18" s="6"/>
      <c r="K18" s="13"/>
      <c r="M18" s="7"/>
    </row>
    <row r="19" spans="1:13" ht="19.5" customHeight="1">
      <c r="A19" s="80">
        <v>2</v>
      </c>
      <c r="B19" s="36">
        <v>100</v>
      </c>
      <c r="C19" s="82" t="s">
        <v>21</v>
      </c>
      <c r="D19" s="46">
        <f>1852.2-252.8</f>
        <v>1599.4</v>
      </c>
      <c r="E19" s="46">
        <v>854.9</v>
      </c>
      <c r="F19" s="68">
        <v>724.4</v>
      </c>
      <c r="G19" s="46">
        <f t="shared" si="0"/>
        <v>84.735056731781498</v>
      </c>
      <c r="H19" s="6"/>
      <c r="I19" s="2"/>
      <c r="J19" s="6"/>
      <c r="K19" s="6"/>
      <c r="M19" s="7"/>
    </row>
    <row r="20" spans="1:13" ht="19.5" customHeight="1">
      <c r="A20" s="81"/>
      <c r="B20" s="36">
        <v>1200</v>
      </c>
      <c r="C20" s="81"/>
      <c r="D20" s="46">
        <v>150</v>
      </c>
      <c r="E20" s="46">
        <v>150</v>
      </c>
      <c r="F20" s="67">
        <v>150</v>
      </c>
      <c r="G20" s="46">
        <f t="shared" si="0"/>
        <v>100</v>
      </c>
      <c r="H20" s="6"/>
      <c r="I20" s="2"/>
      <c r="J20" s="6"/>
      <c r="K20" s="6"/>
      <c r="M20" s="7"/>
    </row>
    <row r="21" spans="1:13" ht="24.75" customHeight="1">
      <c r="A21" s="54">
        <v>3</v>
      </c>
      <c r="B21" s="85">
        <v>100</v>
      </c>
      <c r="C21" s="82" t="s">
        <v>30</v>
      </c>
      <c r="D21" s="46">
        <v>3757.1</v>
      </c>
      <c r="E21" s="46">
        <v>2867.5</v>
      </c>
      <c r="F21" s="68">
        <v>2863.1</v>
      </c>
      <c r="G21" s="46">
        <f t="shared" si="0"/>
        <v>99.846556233653004</v>
      </c>
      <c r="H21" s="6"/>
      <c r="I21" s="2"/>
      <c r="J21" s="6"/>
      <c r="K21" s="6"/>
    </row>
    <row r="22" spans="1:13" ht="24.75" customHeight="1">
      <c r="A22" s="64"/>
      <c r="B22" s="86"/>
      <c r="C22" s="84"/>
      <c r="D22" s="46">
        <v>0</v>
      </c>
      <c r="E22" s="46">
        <v>8</v>
      </c>
      <c r="F22" s="68">
        <v>8</v>
      </c>
      <c r="G22" s="46">
        <f t="shared" si="0"/>
        <v>100</v>
      </c>
      <c r="H22" s="6"/>
      <c r="I22" s="2"/>
      <c r="J22" s="6"/>
      <c r="K22" s="6"/>
    </row>
    <row r="23" spans="1:13" ht="24.75" customHeight="1">
      <c r="A23" s="56">
        <v>4</v>
      </c>
      <c r="B23" s="85">
        <v>100</v>
      </c>
      <c r="C23" s="82" t="s">
        <v>23</v>
      </c>
      <c r="D23" s="65">
        <v>6</v>
      </c>
      <c r="E23" s="65">
        <v>1054.5</v>
      </c>
      <c r="F23" s="68">
        <v>1047.9000000000001</v>
      </c>
      <c r="G23" s="46">
        <f t="shared" si="0"/>
        <v>99.37411095305832</v>
      </c>
      <c r="H23" s="6"/>
      <c r="I23" s="2"/>
      <c r="J23" s="6"/>
      <c r="K23" s="6"/>
    </row>
    <row r="24" spans="1:13" ht="24.75" customHeight="1">
      <c r="A24" s="26">
        <v>5</v>
      </c>
      <c r="B24" s="84"/>
      <c r="C24" s="84"/>
      <c r="D24" s="65">
        <v>1258.8</v>
      </c>
      <c r="E24" s="65">
        <v>0</v>
      </c>
      <c r="F24" s="67">
        <v>0</v>
      </c>
      <c r="G24" s="46">
        <v>0</v>
      </c>
      <c r="H24" s="6"/>
      <c r="I24" s="2"/>
      <c r="J24" s="6"/>
      <c r="K24" s="6"/>
    </row>
    <row r="25" spans="1:13">
      <c r="A25" s="37"/>
      <c r="B25" s="38"/>
      <c r="C25" s="24" t="s">
        <v>20</v>
      </c>
      <c r="D25" s="39">
        <f>SUM(D26+D33+D41+D49+D57+D65+D73+D81)</f>
        <v>27316.57</v>
      </c>
      <c r="E25" s="39">
        <f>SUM(E26+E33+E41+E49+E57+E65+E73+E81)</f>
        <v>26515.649999999998</v>
      </c>
      <c r="F25" s="61">
        <f>SUM(F26+F33+F41+F49+F57+F65+F73+F81)</f>
        <v>24256.6</v>
      </c>
      <c r="G25" s="39">
        <f t="shared" si="0"/>
        <v>91.480314455802514</v>
      </c>
      <c r="H25" s="5"/>
    </row>
    <row r="26" spans="1:13">
      <c r="A26" s="40">
        <v>6</v>
      </c>
      <c r="B26" s="38"/>
      <c r="C26" s="24" t="s">
        <v>31</v>
      </c>
      <c r="D26" s="39">
        <f>SUM(D27:D32)</f>
        <v>8530.5</v>
      </c>
      <c r="E26" s="39">
        <f>SUM(E27:E32)</f>
        <v>7176.7</v>
      </c>
      <c r="F26" s="67">
        <f>SUM(F27:F32)</f>
        <v>5415.2</v>
      </c>
      <c r="G26" s="39">
        <f t="shared" si="0"/>
        <v>75.455292822606495</v>
      </c>
      <c r="H26" s="5"/>
    </row>
    <row r="27" spans="1:13">
      <c r="A27" s="37"/>
      <c r="B27" s="41" t="s">
        <v>11</v>
      </c>
      <c r="C27" s="31" t="s">
        <v>1</v>
      </c>
      <c r="D27" s="42">
        <v>882.4</v>
      </c>
      <c r="E27" s="42">
        <v>968.7</v>
      </c>
      <c r="F27" s="69">
        <v>968.7</v>
      </c>
      <c r="G27" s="42">
        <f t="shared" si="0"/>
        <v>100</v>
      </c>
      <c r="H27" s="5"/>
    </row>
    <row r="28" spans="1:13" ht="25.5">
      <c r="A28" s="37"/>
      <c r="B28" s="41" t="s">
        <v>14</v>
      </c>
      <c r="C28" s="43" t="s">
        <v>2</v>
      </c>
      <c r="D28" s="42">
        <v>332.3</v>
      </c>
      <c r="E28" s="42">
        <v>332.1</v>
      </c>
      <c r="F28" s="70">
        <v>250</v>
      </c>
      <c r="G28" s="42">
        <f t="shared" si="0"/>
        <v>75.278530563083407</v>
      </c>
      <c r="H28" s="5"/>
    </row>
    <row r="29" spans="1:13">
      <c r="A29" s="37"/>
      <c r="B29" s="41" t="s">
        <v>15</v>
      </c>
      <c r="C29" s="43" t="s">
        <v>3</v>
      </c>
      <c r="D29" s="42">
        <v>2520</v>
      </c>
      <c r="E29" s="42">
        <v>2520</v>
      </c>
      <c r="F29" s="70">
        <v>1291.2</v>
      </c>
      <c r="G29" s="42">
        <f t="shared" si="0"/>
        <v>51.238095238095241</v>
      </c>
      <c r="H29" s="5"/>
    </row>
    <row r="30" spans="1:13">
      <c r="A30" s="37"/>
      <c r="B30" s="41" t="s">
        <v>16</v>
      </c>
      <c r="C30" s="43" t="s">
        <v>4</v>
      </c>
      <c r="D30" s="44">
        <v>4250</v>
      </c>
      <c r="E30" s="44">
        <v>3127.2</v>
      </c>
      <c r="F30" s="70">
        <v>2747.6</v>
      </c>
      <c r="G30" s="44">
        <f t="shared" si="0"/>
        <v>87.861345612688666</v>
      </c>
      <c r="H30" s="5"/>
    </row>
    <row r="31" spans="1:13">
      <c r="A31" s="37"/>
      <c r="B31" s="41" t="s">
        <v>17</v>
      </c>
      <c r="C31" s="31" t="s">
        <v>5</v>
      </c>
      <c r="D31" s="42">
        <v>250</v>
      </c>
      <c r="E31" s="42">
        <v>0</v>
      </c>
      <c r="F31" s="69">
        <v>0</v>
      </c>
      <c r="G31" s="42">
        <v>0</v>
      </c>
      <c r="H31" s="5"/>
    </row>
    <row r="32" spans="1:13">
      <c r="A32" s="37"/>
      <c r="B32" s="41" t="s">
        <v>19</v>
      </c>
      <c r="C32" s="31" t="s">
        <v>24</v>
      </c>
      <c r="D32" s="42">
        <v>295.8</v>
      </c>
      <c r="E32" s="42">
        <v>228.7</v>
      </c>
      <c r="F32" s="69">
        <v>157.69999999999999</v>
      </c>
      <c r="G32" s="42">
        <f t="shared" si="0"/>
        <v>68.954962833406213</v>
      </c>
      <c r="H32" s="5"/>
    </row>
    <row r="33" spans="1:9">
      <c r="A33" s="40">
        <v>7</v>
      </c>
      <c r="B33" s="27"/>
      <c r="C33" s="24" t="s">
        <v>32</v>
      </c>
      <c r="D33" s="29">
        <f>SUM(D34:D40)</f>
        <v>2533.1999999999998</v>
      </c>
      <c r="E33" s="29">
        <f>SUM(E34:E40)</f>
        <v>3076.2</v>
      </c>
      <c r="F33" s="67">
        <f>SUM(F34:F40)</f>
        <v>3059.1</v>
      </c>
      <c r="G33" s="29">
        <f t="shared" si="0"/>
        <v>99.444119368051503</v>
      </c>
      <c r="H33" s="5"/>
    </row>
    <row r="34" spans="1:9">
      <c r="A34" s="37"/>
      <c r="B34" s="34">
        <v>100</v>
      </c>
      <c r="C34" s="31" t="s">
        <v>1</v>
      </c>
      <c r="D34" s="32">
        <v>494</v>
      </c>
      <c r="E34" s="32">
        <v>519</v>
      </c>
      <c r="F34" s="69">
        <v>508.6</v>
      </c>
      <c r="G34" s="32">
        <f t="shared" si="0"/>
        <v>97.9961464354528</v>
      </c>
      <c r="H34" s="5"/>
    </row>
    <row r="35" spans="1:9">
      <c r="A35" s="37"/>
      <c r="B35" s="45">
        <v>200</v>
      </c>
      <c r="C35" s="43" t="s">
        <v>12</v>
      </c>
      <c r="D35" s="32">
        <v>8.9</v>
      </c>
      <c r="E35" s="32">
        <v>8.9</v>
      </c>
      <c r="F35" s="70">
        <v>8.9</v>
      </c>
      <c r="G35" s="32">
        <f t="shared" si="0"/>
        <v>100</v>
      </c>
      <c r="H35" s="5"/>
    </row>
    <row r="36" spans="1:9" ht="25.5">
      <c r="A36" s="37"/>
      <c r="B36" s="45">
        <v>300</v>
      </c>
      <c r="C36" s="43" t="s">
        <v>2</v>
      </c>
      <c r="D36" s="33">
        <v>100</v>
      </c>
      <c r="E36" s="33">
        <v>100</v>
      </c>
      <c r="F36" s="70">
        <v>100</v>
      </c>
      <c r="G36" s="33">
        <f t="shared" si="0"/>
        <v>100</v>
      </c>
      <c r="H36" s="5"/>
    </row>
    <row r="37" spans="1:9">
      <c r="A37" s="37"/>
      <c r="B37" s="45">
        <v>400</v>
      </c>
      <c r="C37" s="43" t="s">
        <v>3</v>
      </c>
      <c r="D37" s="32">
        <v>1300</v>
      </c>
      <c r="E37" s="32">
        <v>1600</v>
      </c>
      <c r="F37" s="70">
        <v>1600</v>
      </c>
      <c r="G37" s="32">
        <f t="shared" si="0"/>
        <v>100</v>
      </c>
      <c r="H37" s="5"/>
    </row>
    <row r="38" spans="1:9">
      <c r="A38" s="37"/>
      <c r="B38" s="45">
        <v>500</v>
      </c>
      <c r="C38" s="43" t="s">
        <v>4</v>
      </c>
      <c r="D38" s="33">
        <v>555.79999999999995</v>
      </c>
      <c r="E38" s="33">
        <v>773.8</v>
      </c>
      <c r="F38" s="70">
        <v>767.1</v>
      </c>
      <c r="G38" s="33">
        <f t="shared" si="0"/>
        <v>99.134143189454647</v>
      </c>
      <c r="H38" s="5"/>
    </row>
    <row r="39" spans="1:9">
      <c r="A39" s="37"/>
      <c r="B39" s="34">
        <v>600</v>
      </c>
      <c r="C39" s="31" t="s">
        <v>5</v>
      </c>
      <c r="D39" s="32">
        <v>30</v>
      </c>
      <c r="E39" s="32">
        <v>30</v>
      </c>
      <c r="F39" s="69">
        <v>30</v>
      </c>
      <c r="G39" s="32">
        <f t="shared" si="0"/>
        <v>100</v>
      </c>
      <c r="H39" s="5"/>
    </row>
    <row r="40" spans="1:9">
      <c r="A40" s="37"/>
      <c r="B40" s="34">
        <v>800</v>
      </c>
      <c r="C40" s="31" t="s">
        <v>24</v>
      </c>
      <c r="D40" s="32">
        <v>44.5</v>
      </c>
      <c r="E40" s="32">
        <v>44.5</v>
      </c>
      <c r="F40" s="69">
        <v>44.5</v>
      </c>
      <c r="G40" s="32">
        <f t="shared" si="0"/>
        <v>100</v>
      </c>
      <c r="H40" s="5"/>
    </row>
    <row r="41" spans="1:9">
      <c r="A41" s="40">
        <v>8</v>
      </c>
      <c r="B41" s="27"/>
      <c r="C41" s="55" t="s">
        <v>33</v>
      </c>
      <c r="D41" s="29">
        <f>SUM(D42:D48)</f>
        <v>2777.7</v>
      </c>
      <c r="E41" s="29">
        <f>SUM(E42:E48)</f>
        <v>2974.8</v>
      </c>
      <c r="F41" s="62">
        <f>SUM(F42:F48)</f>
        <v>2807.1000000000004</v>
      </c>
      <c r="G41" s="29">
        <f t="shared" si="0"/>
        <v>94.362646228317885</v>
      </c>
      <c r="H41" s="5"/>
    </row>
    <row r="42" spans="1:9">
      <c r="A42" s="37"/>
      <c r="B42" s="34">
        <v>100</v>
      </c>
      <c r="C42" s="31" t="s">
        <v>1</v>
      </c>
      <c r="D42" s="32">
        <v>500</v>
      </c>
      <c r="E42" s="32">
        <v>504</v>
      </c>
      <c r="F42" s="69">
        <v>503.9</v>
      </c>
      <c r="G42" s="32">
        <f t="shared" si="0"/>
        <v>99.980158730158735</v>
      </c>
      <c r="H42" s="5"/>
    </row>
    <row r="43" spans="1:9">
      <c r="A43" s="37"/>
      <c r="B43" s="45">
        <v>200</v>
      </c>
      <c r="C43" s="43" t="s">
        <v>12</v>
      </c>
      <c r="D43" s="32">
        <v>8.9</v>
      </c>
      <c r="E43" s="72">
        <v>9.1</v>
      </c>
      <c r="F43" s="73">
        <v>9.1</v>
      </c>
      <c r="G43" s="32">
        <f t="shared" si="0"/>
        <v>100</v>
      </c>
      <c r="H43" s="5"/>
      <c r="I43" s="66" t="s">
        <v>50</v>
      </c>
    </row>
    <row r="44" spans="1:9" ht="25.5">
      <c r="A44" s="37"/>
      <c r="B44" s="45">
        <v>300</v>
      </c>
      <c r="C44" s="43" t="s">
        <v>2</v>
      </c>
      <c r="D44" s="32">
        <v>80</v>
      </c>
      <c r="E44" s="32">
        <v>80</v>
      </c>
      <c r="F44" s="70">
        <v>79.900000000000006</v>
      </c>
      <c r="G44" s="32">
        <f t="shared" si="0"/>
        <v>99.875</v>
      </c>
      <c r="H44" s="5"/>
    </row>
    <row r="45" spans="1:9">
      <c r="A45" s="37"/>
      <c r="B45" s="45">
        <v>400</v>
      </c>
      <c r="C45" s="43" t="s">
        <v>3</v>
      </c>
      <c r="D45" s="32">
        <v>1260</v>
      </c>
      <c r="E45" s="32">
        <f>1260+327.5+100</f>
        <v>1687.5</v>
      </c>
      <c r="F45" s="70">
        <v>1557.5</v>
      </c>
      <c r="G45" s="32">
        <f t="shared" si="0"/>
        <v>92.296296296296305</v>
      </c>
      <c r="H45" s="5"/>
    </row>
    <row r="46" spans="1:9">
      <c r="A46" s="37"/>
      <c r="B46" s="45">
        <v>500</v>
      </c>
      <c r="C46" s="43" t="s">
        <v>4</v>
      </c>
      <c r="D46" s="33">
        <v>862.3</v>
      </c>
      <c r="E46" s="33">
        <v>632.70000000000005</v>
      </c>
      <c r="F46" s="70">
        <v>595.20000000000005</v>
      </c>
      <c r="G46" s="33">
        <f t="shared" si="0"/>
        <v>94.073020388809852</v>
      </c>
      <c r="H46" s="5"/>
    </row>
    <row r="47" spans="1:9">
      <c r="A47" s="37"/>
      <c r="B47" s="34">
        <v>600</v>
      </c>
      <c r="C47" s="31" t="s">
        <v>5</v>
      </c>
      <c r="D47" s="32">
        <v>5</v>
      </c>
      <c r="E47" s="32">
        <v>0</v>
      </c>
      <c r="F47" s="69">
        <v>0</v>
      </c>
      <c r="G47" s="32">
        <v>0</v>
      </c>
      <c r="H47" s="5"/>
    </row>
    <row r="48" spans="1:9">
      <c r="A48" s="37"/>
      <c r="B48" s="34">
        <v>800</v>
      </c>
      <c r="C48" s="31" t="s">
        <v>24</v>
      </c>
      <c r="D48" s="32">
        <v>61.5</v>
      </c>
      <c r="E48" s="32">
        <v>61.5</v>
      </c>
      <c r="F48" s="69">
        <v>61.5</v>
      </c>
      <c r="G48" s="32">
        <f t="shared" si="0"/>
        <v>100</v>
      </c>
      <c r="H48" s="5"/>
    </row>
    <row r="49" spans="1:8">
      <c r="A49" s="40">
        <v>9</v>
      </c>
      <c r="B49" s="27"/>
      <c r="C49" s="24" t="s">
        <v>34</v>
      </c>
      <c r="D49" s="29">
        <f>SUM(D50:D56)</f>
        <v>2401.4</v>
      </c>
      <c r="E49" s="29">
        <f>SUM(E50:E56)</f>
        <v>2355.1</v>
      </c>
      <c r="F49" s="67">
        <f>SUM(F50:F56)</f>
        <v>2350.6999999999998</v>
      </c>
      <c r="G49" s="29">
        <f t="shared" si="0"/>
        <v>99.81317141522652</v>
      </c>
      <c r="H49" s="5"/>
    </row>
    <row r="50" spans="1:8">
      <c r="A50" s="40"/>
      <c r="B50" s="34">
        <v>100</v>
      </c>
      <c r="C50" s="31" t="s">
        <v>1</v>
      </c>
      <c r="D50" s="32">
        <v>454</v>
      </c>
      <c r="E50" s="32">
        <v>458</v>
      </c>
      <c r="F50" s="69">
        <v>456.2</v>
      </c>
      <c r="G50" s="32">
        <f t="shared" si="0"/>
        <v>99.606986899563324</v>
      </c>
      <c r="H50" s="5"/>
    </row>
    <row r="51" spans="1:8">
      <c r="A51" s="40"/>
      <c r="B51" s="45">
        <v>200</v>
      </c>
      <c r="C51" s="43" t="s">
        <v>12</v>
      </c>
      <c r="D51" s="32">
        <v>7.4</v>
      </c>
      <c r="E51" s="32">
        <v>7.1</v>
      </c>
      <c r="F51" s="70">
        <v>7.1</v>
      </c>
      <c r="G51" s="32">
        <f t="shared" si="0"/>
        <v>100</v>
      </c>
      <c r="H51" s="5"/>
    </row>
    <row r="52" spans="1:8" ht="25.5">
      <c r="A52" s="40"/>
      <c r="B52" s="45">
        <v>300</v>
      </c>
      <c r="C52" s="43" t="s">
        <v>2</v>
      </c>
      <c r="D52" s="32">
        <v>30</v>
      </c>
      <c r="E52" s="32">
        <v>30</v>
      </c>
      <c r="F52" s="70">
        <v>30</v>
      </c>
      <c r="G52" s="32">
        <f>F52/E52*100</f>
        <v>100</v>
      </c>
      <c r="H52" s="5"/>
    </row>
    <row r="53" spans="1:8">
      <c r="A53" s="40"/>
      <c r="B53" s="45">
        <v>400</v>
      </c>
      <c r="C53" s="43" t="s">
        <v>3</v>
      </c>
      <c r="D53" s="32">
        <v>1300</v>
      </c>
      <c r="E53" s="32">
        <v>1300</v>
      </c>
      <c r="F53" s="70">
        <v>1299.4000000000001</v>
      </c>
      <c r="G53" s="32">
        <f t="shared" ref="G53:G93" si="1">F53/E53*100</f>
        <v>99.953846153846158</v>
      </c>
      <c r="H53" s="5"/>
    </row>
    <row r="54" spans="1:8">
      <c r="A54" s="40"/>
      <c r="B54" s="45">
        <v>500</v>
      </c>
      <c r="C54" s="43" t="s">
        <v>4</v>
      </c>
      <c r="D54" s="33">
        <v>530</v>
      </c>
      <c r="E54" s="33">
        <v>530</v>
      </c>
      <c r="F54" s="70">
        <v>528</v>
      </c>
      <c r="G54" s="33">
        <f t="shared" si="1"/>
        <v>99.622641509433961</v>
      </c>
      <c r="H54" s="5"/>
    </row>
    <row r="55" spans="1:8">
      <c r="A55" s="40"/>
      <c r="B55" s="34">
        <v>600</v>
      </c>
      <c r="C55" s="31" t="s">
        <v>5</v>
      </c>
      <c r="D55" s="32">
        <v>50</v>
      </c>
      <c r="E55" s="32">
        <v>0</v>
      </c>
      <c r="F55" s="69">
        <v>0</v>
      </c>
      <c r="G55" s="32">
        <v>0</v>
      </c>
      <c r="H55" s="5"/>
    </row>
    <row r="56" spans="1:8">
      <c r="A56" s="40"/>
      <c r="B56" s="34">
        <v>800</v>
      </c>
      <c r="C56" s="31" t="s">
        <v>24</v>
      </c>
      <c r="D56" s="32">
        <v>30</v>
      </c>
      <c r="E56" s="32">
        <v>30</v>
      </c>
      <c r="F56" s="69">
        <v>30</v>
      </c>
      <c r="G56" s="32">
        <f t="shared" si="1"/>
        <v>100</v>
      </c>
      <c r="H56" s="5"/>
    </row>
    <row r="57" spans="1:8">
      <c r="A57" s="40">
        <v>10</v>
      </c>
      <c r="B57" s="27"/>
      <c r="C57" s="24" t="s">
        <v>35</v>
      </c>
      <c r="D57" s="29">
        <f>SUM(D58:D64)</f>
        <v>2795.7</v>
      </c>
      <c r="E57" s="29">
        <f>SUM(E58:E64)</f>
        <v>2713.9</v>
      </c>
      <c r="F57" s="67">
        <f>SUM(F58:F64)</f>
        <v>2708.2999999999997</v>
      </c>
      <c r="G57" s="29">
        <f t="shared" si="1"/>
        <v>99.793654887799832</v>
      </c>
      <c r="H57" s="5"/>
    </row>
    <row r="58" spans="1:8">
      <c r="A58" s="37"/>
      <c r="B58" s="34">
        <v>100</v>
      </c>
      <c r="C58" s="31" t="s">
        <v>1</v>
      </c>
      <c r="D58" s="32">
        <v>502</v>
      </c>
      <c r="E58" s="32">
        <v>525</v>
      </c>
      <c r="F58" s="69">
        <v>519.4</v>
      </c>
      <c r="G58" s="32">
        <f t="shared" si="1"/>
        <v>98.933333333333323</v>
      </c>
      <c r="H58" s="5"/>
    </row>
    <row r="59" spans="1:8">
      <c r="A59" s="37"/>
      <c r="B59" s="45">
        <v>200</v>
      </c>
      <c r="C59" s="43" t="s">
        <v>12</v>
      </c>
      <c r="D59" s="32">
        <v>8.6999999999999993</v>
      </c>
      <c r="E59" s="32">
        <v>8.9</v>
      </c>
      <c r="F59" s="70">
        <v>8.9</v>
      </c>
      <c r="G59" s="32">
        <f t="shared" si="1"/>
        <v>100</v>
      </c>
      <c r="H59" s="5"/>
    </row>
    <row r="60" spans="1:8" ht="25.5">
      <c r="A60" s="37"/>
      <c r="B60" s="45">
        <v>300</v>
      </c>
      <c r="C60" s="43" t="s">
        <v>2</v>
      </c>
      <c r="D60" s="32">
        <v>40</v>
      </c>
      <c r="E60" s="32">
        <v>39.9</v>
      </c>
      <c r="F60" s="70">
        <v>39.9</v>
      </c>
      <c r="G60" s="32">
        <f t="shared" si="1"/>
        <v>100</v>
      </c>
      <c r="H60" s="5"/>
    </row>
    <row r="61" spans="1:8">
      <c r="A61" s="37"/>
      <c r="B61" s="45">
        <v>400</v>
      </c>
      <c r="C61" s="43" t="s">
        <v>3</v>
      </c>
      <c r="D61" s="32">
        <v>1587</v>
      </c>
      <c r="E61" s="32">
        <v>1587</v>
      </c>
      <c r="F61" s="70">
        <v>1587</v>
      </c>
      <c r="G61" s="32">
        <f t="shared" si="1"/>
        <v>100</v>
      </c>
      <c r="H61" s="5"/>
    </row>
    <row r="62" spans="1:8">
      <c r="A62" s="37"/>
      <c r="B62" s="45">
        <v>500</v>
      </c>
      <c r="C62" s="43" t="s">
        <v>4</v>
      </c>
      <c r="D62" s="33">
        <v>572.5</v>
      </c>
      <c r="E62" s="33">
        <v>500.1</v>
      </c>
      <c r="F62" s="70">
        <v>500.1</v>
      </c>
      <c r="G62" s="33">
        <f t="shared" si="1"/>
        <v>100</v>
      </c>
      <c r="H62" s="5"/>
    </row>
    <row r="63" spans="1:8">
      <c r="A63" s="37"/>
      <c r="B63" s="34">
        <v>600</v>
      </c>
      <c r="C63" s="31" t="s">
        <v>5</v>
      </c>
      <c r="D63" s="32">
        <v>40</v>
      </c>
      <c r="E63" s="32">
        <v>0</v>
      </c>
      <c r="F63" s="69">
        <v>0</v>
      </c>
      <c r="G63" s="32">
        <v>0</v>
      </c>
      <c r="H63" s="5"/>
    </row>
    <row r="64" spans="1:8">
      <c r="A64" s="37"/>
      <c r="B64" s="34">
        <v>800</v>
      </c>
      <c r="C64" s="31" t="s">
        <v>24</v>
      </c>
      <c r="D64" s="32">
        <v>45.5</v>
      </c>
      <c r="E64" s="32">
        <v>53</v>
      </c>
      <c r="F64" s="69">
        <v>53</v>
      </c>
      <c r="G64" s="32">
        <f t="shared" si="1"/>
        <v>100</v>
      </c>
      <c r="H64" s="5"/>
    </row>
    <row r="65" spans="1:8">
      <c r="A65" s="40">
        <v>11</v>
      </c>
      <c r="B65" s="27"/>
      <c r="C65" s="24" t="s">
        <v>36</v>
      </c>
      <c r="D65" s="29">
        <f>SUM(D66:D72)</f>
        <v>4102.5</v>
      </c>
      <c r="E65" s="29">
        <f>SUM(E66:E72)</f>
        <v>4027.5</v>
      </c>
      <c r="F65" s="61">
        <f>SUM(F66:F72)</f>
        <v>3952.7999999999997</v>
      </c>
      <c r="G65" s="29">
        <f t="shared" si="1"/>
        <v>98.145251396648035</v>
      </c>
      <c r="H65" s="5"/>
    </row>
    <row r="66" spans="1:8">
      <c r="A66" s="37"/>
      <c r="B66" s="34">
        <v>100</v>
      </c>
      <c r="C66" s="31" t="s">
        <v>1</v>
      </c>
      <c r="D66" s="32">
        <v>533</v>
      </c>
      <c r="E66" s="32">
        <v>535.1</v>
      </c>
      <c r="F66" s="69">
        <v>485.4</v>
      </c>
      <c r="G66" s="32">
        <f t="shared" si="1"/>
        <v>90.712016445524185</v>
      </c>
      <c r="H66" s="5"/>
    </row>
    <row r="67" spans="1:8">
      <c r="A67" s="37"/>
      <c r="B67" s="45">
        <v>200</v>
      </c>
      <c r="C67" s="43" t="s">
        <v>12</v>
      </c>
      <c r="D67" s="32">
        <v>9.5</v>
      </c>
      <c r="E67" s="32">
        <v>9.5</v>
      </c>
      <c r="F67" s="70">
        <v>8.1999999999999993</v>
      </c>
      <c r="G67" s="32">
        <f t="shared" si="1"/>
        <v>86.315789473684205</v>
      </c>
      <c r="H67" s="5"/>
    </row>
    <row r="68" spans="1:8" ht="25.5">
      <c r="A68" s="37"/>
      <c r="B68" s="45">
        <v>300</v>
      </c>
      <c r="C68" s="43" t="s">
        <v>2</v>
      </c>
      <c r="D68" s="32">
        <v>55</v>
      </c>
      <c r="E68" s="32">
        <v>55</v>
      </c>
      <c r="F68" s="70">
        <v>55</v>
      </c>
      <c r="G68" s="32">
        <f t="shared" si="1"/>
        <v>100</v>
      </c>
      <c r="H68" s="5"/>
    </row>
    <row r="69" spans="1:8">
      <c r="A69" s="37"/>
      <c r="B69" s="45">
        <v>400</v>
      </c>
      <c r="C69" s="43" t="s">
        <v>3</v>
      </c>
      <c r="D69" s="32">
        <v>1500</v>
      </c>
      <c r="E69" s="32">
        <v>1500</v>
      </c>
      <c r="F69" s="70">
        <v>1499.1</v>
      </c>
      <c r="G69" s="32">
        <f t="shared" si="1"/>
        <v>99.94</v>
      </c>
      <c r="H69" s="5"/>
    </row>
    <row r="70" spans="1:8">
      <c r="A70" s="37"/>
      <c r="B70" s="45">
        <v>500</v>
      </c>
      <c r="C70" s="43" t="s">
        <v>4</v>
      </c>
      <c r="D70" s="33">
        <v>1870</v>
      </c>
      <c r="E70" s="33">
        <v>1877.9</v>
      </c>
      <c r="F70" s="70">
        <v>1855.1</v>
      </c>
      <c r="G70" s="33">
        <f t="shared" si="1"/>
        <v>98.785877842270608</v>
      </c>
      <c r="H70" s="5"/>
    </row>
    <row r="71" spans="1:8">
      <c r="A71" s="37"/>
      <c r="B71" s="34">
        <v>600</v>
      </c>
      <c r="C71" s="31" t="s">
        <v>5</v>
      </c>
      <c r="D71" s="32">
        <v>75</v>
      </c>
      <c r="E71" s="32">
        <v>0</v>
      </c>
      <c r="F71" s="69">
        <v>0</v>
      </c>
      <c r="G71" s="32">
        <v>0</v>
      </c>
      <c r="H71" s="5"/>
    </row>
    <row r="72" spans="1:8">
      <c r="A72" s="37"/>
      <c r="B72" s="34">
        <v>800</v>
      </c>
      <c r="C72" s="31" t="s">
        <v>24</v>
      </c>
      <c r="D72" s="32">
        <v>60</v>
      </c>
      <c r="E72" s="32">
        <v>50</v>
      </c>
      <c r="F72" s="69">
        <v>50</v>
      </c>
      <c r="G72" s="32">
        <f t="shared" si="1"/>
        <v>100</v>
      </c>
      <c r="H72" s="5"/>
    </row>
    <row r="73" spans="1:8">
      <c r="A73" s="40">
        <v>12</v>
      </c>
      <c r="B73" s="27"/>
      <c r="C73" s="24" t="s">
        <v>37</v>
      </c>
      <c r="D73" s="29">
        <f>SUM(D74:D80)</f>
        <v>1661.1</v>
      </c>
      <c r="E73" s="29">
        <f>SUM(E74:E80)</f>
        <v>1690.1</v>
      </c>
      <c r="F73" s="67">
        <f>SUM(F74:F80)</f>
        <v>1613.3</v>
      </c>
      <c r="G73" s="29">
        <f t="shared" si="1"/>
        <v>95.455890184012787</v>
      </c>
      <c r="H73" s="5"/>
    </row>
    <row r="74" spans="1:8">
      <c r="A74" s="37"/>
      <c r="B74" s="34">
        <v>100</v>
      </c>
      <c r="C74" s="31" t="s">
        <v>1</v>
      </c>
      <c r="D74" s="32">
        <v>387.3</v>
      </c>
      <c r="E74" s="32">
        <v>421.3</v>
      </c>
      <c r="F74" s="69">
        <v>404.8</v>
      </c>
      <c r="G74" s="32">
        <f t="shared" si="1"/>
        <v>96.083550913838124</v>
      </c>
      <c r="H74" s="5"/>
    </row>
    <row r="75" spans="1:8">
      <c r="A75" s="37"/>
      <c r="B75" s="45">
        <v>200</v>
      </c>
      <c r="C75" s="43" t="s">
        <v>12</v>
      </c>
      <c r="D75" s="32">
        <v>6.8</v>
      </c>
      <c r="E75" s="32">
        <v>6.8</v>
      </c>
      <c r="F75" s="70">
        <v>6.5</v>
      </c>
      <c r="G75" s="32">
        <f t="shared" si="1"/>
        <v>95.588235294117652</v>
      </c>
      <c r="H75" s="5"/>
    </row>
    <row r="76" spans="1:8" ht="25.5">
      <c r="A76" s="37"/>
      <c r="B76" s="45">
        <v>300</v>
      </c>
      <c r="C76" s="43" t="s">
        <v>2</v>
      </c>
      <c r="D76" s="32">
        <v>55</v>
      </c>
      <c r="E76" s="32">
        <v>55</v>
      </c>
      <c r="F76" s="70">
        <v>25</v>
      </c>
      <c r="G76" s="32">
        <f t="shared" si="1"/>
        <v>45.454545454545453</v>
      </c>
      <c r="H76" s="5"/>
    </row>
    <row r="77" spans="1:8">
      <c r="A77" s="37"/>
      <c r="B77" s="45">
        <v>400</v>
      </c>
      <c r="C77" s="43" t="s">
        <v>3</v>
      </c>
      <c r="D77" s="32">
        <v>700</v>
      </c>
      <c r="E77" s="32">
        <v>700</v>
      </c>
      <c r="F77" s="70">
        <v>700</v>
      </c>
      <c r="G77" s="32">
        <f t="shared" si="1"/>
        <v>100</v>
      </c>
      <c r="H77" s="5"/>
    </row>
    <row r="78" spans="1:8">
      <c r="A78" s="37"/>
      <c r="B78" s="45">
        <v>500</v>
      </c>
      <c r="C78" s="43" t="s">
        <v>4</v>
      </c>
      <c r="D78" s="32">
        <v>442</v>
      </c>
      <c r="E78" s="32">
        <v>472</v>
      </c>
      <c r="F78" s="70">
        <v>442</v>
      </c>
      <c r="G78" s="32">
        <f t="shared" si="1"/>
        <v>93.644067796610159</v>
      </c>
      <c r="H78" s="5"/>
    </row>
    <row r="79" spans="1:8">
      <c r="A79" s="37"/>
      <c r="B79" s="45">
        <v>600</v>
      </c>
      <c r="C79" s="31" t="s">
        <v>5</v>
      </c>
      <c r="D79" s="32">
        <v>35</v>
      </c>
      <c r="E79" s="32">
        <v>0</v>
      </c>
      <c r="F79" s="69">
        <v>0</v>
      </c>
      <c r="G79" s="32">
        <v>0</v>
      </c>
      <c r="H79" s="5"/>
    </row>
    <row r="80" spans="1:8">
      <c r="A80" s="37"/>
      <c r="B80" s="45">
        <v>800</v>
      </c>
      <c r="C80" s="31" t="s">
        <v>24</v>
      </c>
      <c r="D80" s="32">
        <v>35</v>
      </c>
      <c r="E80" s="32">
        <v>35</v>
      </c>
      <c r="F80" s="69">
        <v>35</v>
      </c>
      <c r="G80" s="32">
        <f t="shared" si="1"/>
        <v>100</v>
      </c>
      <c r="H80" s="5"/>
    </row>
    <row r="81" spans="1:10">
      <c r="A81" s="40">
        <v>13</v>
      </c>
      <c r="B81" s="27"/>
      <c r="C81" s="24" t="s">
        <v>38</v>
      </c>
      <c r="D81" s="29">
        <f>SUM(D82:D88)</f>
        <v>2514.4699999999998</v>
      </c>
      <c r="E81" s="29">
        <f>SUM(E82:E88)</f>
        <v>2501.35</v>
      </c>
      <c r="F81" s="67">
        <f>SUM(F82:F88)</f>
        <v>2350.1000000000004</v>
      </c>
      <c r="G81" s="29">
        <f t="shared" si="1"/>
        <v>93.953265236772168</v>
      </c>
      <c r="H81" s="5"/>
    </row>
    <row r="82" spans="1:10">
      <c r="A82" s="37"/>
      <c r="B82" s="34">
        <v>100</v>
      </c>
      <c r="C82" s="31" t="s">
        <v>1</v>
      </c>
      <c r="D82" s="32">
        <v>460.3</v>
      </c>
      <c r="E82" s="32">
        <v>464.3</v>
      </c>
      <c r="F82" s="69">
        <v>447.1</v>
      </c>
      <c r="G82" s="32">
        <f t="shared" si="1"/>
        <v>96.295498600043089</v>
      </c>
      <c r="H82" s="5"/>
    </row>
    <row r="83" spans="1:10">
      <c r="A83" s="37"/>
      <c r="B83" s="45">
        <v>200</v>
      </c>
      <c r="C83" s="43" t="s">
        <v>12</v>
      </c>
      <c r="D83" s="32">
        <v>5.4</v>
      </c>
      <c r="E83" s="32">
        <v>5.4</v>
      </c>
      <c r="F83" s="70">
        <v>5.4</v>
      </c>
      <c r="G83" s="32">
        <f t="shared" si="1"/>
        <v>100</v>
      </c>
      <c r="H83" s="5"/>
    </row>
    <row r="84" spans="1:10" ht="25.5">
      <c r="A84" s="37"/>
      <c r="B84" s="45">
        <v>300</v>
      </c>
      <c r="C84" s="43" t="s">
        <v>2</v>
      </c>
      <c r="D84" s="32">
        <v>111.42</v>
      </c>
      <c r="E84" s="32">
        <v>78.400000000000006</v>
      </c>
      <c r="F84" s="70">
        <v>78.3</v>
      </c>
      <c r="G84" s="32">
        <f t="shared" si="1"/>
        <v>99.872448979591823</v>
      </c>
      <c r="H84" s="5"/>
    </row>
    <row r="85" spans="1:10">
      <c r="A85" s="37"/>
      <c r="B85" s="45">
        <v>400</v>
      </c>
      <c r="C85" s="43" t="s">
        <v>3</v>
      </c>
      <c r="D85" s="33">
        <v>1344.5</v>
      </c>
      <c r="E85" s="33">
        <v>1344.5</v>
      </c>
      <c r="F85" s="70">
        <v>1250.2</v>
      </c>
      <c r="G85" s="33">
        <f t="shared" si="1"/>
        <v>92.986240238006701</v>
      </c>
      <c r="H85" s="5"/>
    </row>
    <row r="86" spans="1:10">
      <c r="A86" s="37"/>
      <c r="B86" s="45">
        <v>500</v>
      </c>
      <c r="C86" s="43" t="s">
        <v>4</v>
      </c>
      <c r="D86" s="33">
        <v>517.29999999999995</v>
      </c>
      <c r="E86" s="33">
        <v>510.8</v>
      </c>
      <c r="F86" s="70">
        <v>476.9</v>
      </c>
      <c r="G86" s="33">
        <f t="shared" si="1"/>
        <v>93.363351605324979</v>
      </c>
      <c r="H86" s="5"/>
    </row>
    <row r="87" spans="1:10">
      <c r="A87" s="37"/>
      <c r="B87" s="34">
        <v>600</v>
      </c>
      <c r="C87" s="31" t="s">
        <v>5</v>
      </c>
      <c r="D87" s="33">
        <v>28.1</v>
      </c>
      <c r="E87" s="33">
        <v>50.5</v>
      </c>
      <c r="F87" s="69">
        <v>44.8</v>
      </c>
      <c r="G87" s="33">
        <f t="shared" si="1"/>
        <v>88.712871287128706</v>
      </c>
      <c r="H87" s="5"/>
    </row>
    <row r="88" spans="1:10">
      <c r="A88" s="37"/>
      <c r="B88" s="45">
        <v>800</v>
      </c>
      <c r="C88" s="31" t="s">
        <v>24</v>
      </c>
      <c r="D88" s="33">
        <v>47.45</v>
      </c>
      <c r="E88" s="33">
        <v>47.45</v>
      </c>
      <c r="F88" s="69">
        <v>47.4</v>
      </c>
      <c r="G88" s="33">
        <v>99.8</v>
      </c>
      <c r="H88" s="5"/>
    </row>
    <row r="89" spans="1:10">
      <c r="A89" s="40">
        <v>14</v>
      </c>
      <c r="B89" s="36">
        <v>801</v>
      </c>
      <c r="C89" s="24" t="s">
        <v>39</v>
      </c>
      <c r="D89" s="46">
        <v>20000</v>
      </c>
      <c r="E89" s="46">
        <v>19723</v>
      </c>
      <c r="F89" s="67">
        <v>19269.2</v>
      </c>
      <c r="G89" s="46">
        <f t="shared" si="1"/>
        <v>97.699132991938356</v>
      </c>
      <c r="H89" s="5"/>
    </row>
    <row r="90" spans="1:10" ht="25.5" customHeight="1">
      <c r="A90" s="47">
        <v>15</v>
      </c>
      <c r="B90" s="53" t="s">
        <v>41</v>
      </c>
      <c r="C90" s="24" t="s">
        <v>29</v>
      </c>
      <c r="D90" s="46">
        <v>9181</v>
      </c>
      <c r="E90" s="46">
        <v>6900.3</v>
      </c>
      <c r="F90" s="67">
        <v>6900.3</v>
      </c>
      <c r="G90" s="46">
        <f t="shared" si="1"/>
        <v>100</v>
      </c>
      <c r="H90" s="5"/>
    </row>
    <row r="91" spans="1:10">
      <c r="A91" s="40">
        <v>16</v>
      </c>
      <c r="B91" s="36">
        <v>801</v>
      </c>
      <c r="C91" s="48" t="s">
        <v>28</v>
      </c>
      <c r="D91" s="46">
        <v>6767</v>
      </c>
      <c r="E91" s="46">
        <v>6753.8</v>
      </c>
      <c r="F91" s="71">
        <v>6254.3</v>
      </c>
      <c r="G91" s="46">
        <f t="shared" si="1"/>
        <v>92.604163581983485</v>
      </c>
      <c r="H91" s="15"/>
      <c r="I91" s="11"/>
      <c r="J91" s="11">
        <v>315106.3</v>
      </c>
    </row>
    <row r="92" spans="1:10" ht="38.25">
      <c r="A92" s="40">
        <v>17</v>
      </c>
      <c r="B92" s="36" t="s">
        <v>40</v>
      </c>
      <c r="C92" s="48" t="s">
        <v>27</v>
      </c>
      <c r="D92" s="46">
        <v>19500.099999999999</v>
      </c>
      <c r="E92" s="46">
        <v>37023.300000000003</v>
      </c>
      <c r="F92" s="71">
        <v>34370.699999999997</v>
      </c>
      <c r="G92" s="46">
        <f t="shared" si="1"/>
        <v>92.835322621160174</v>
      </c>
      <c r="H92" s="18"/>
      <c r="I92" s="19"/>
      <c r="J92" s="10"/>
    </row>
    <row r="93" spans="1:10">
      <c r="A93" s="37"/>
      <c r="B93" s="38"/>
      <c r="C93" s="48" t="s">
        <v>8</v>
      </c>
      <c r="D93" s="46">
        <f>SUM(D7+D19+D20+D21+D23+D24+D25+D89+D90+D91+D92)</f>
        <v>322232.56999999995</v>
      </c>
      <c r="E93" s="46">
        <f>SUM(E7+E19+E20+E21+E22+E23+E24+E25+E89+E90+E91+E92)</f>
        <v>439072.5500000001</v>
      </c>
      <c r="F93" s="63">
        <f>SUM(F7+F19+F20+F21+F22+F23+F24+F25+F89+F90+F91+F92)</f>
        <v>419834.5</v>
      </c>
      <c r="G93" s="46">
        <f t="shared" si="1"/>
        <v>95.61848036275552</v>
      </c>
      <c r="H93" s="4"/>
      <c r="I93" s="17"/>
      <c r="J93" s="16"/>
    </row>
    <row r="94" spans="1:10">
      <c r="A94" s="49"/>
      <c r="B94" s="50"/>
      <c r="C94" s="51"/>
      <c r="D94" s="51"/>
      <c r="E94" s="51"/>
      <c r="F94" s="51"/>
      <c r="G94" s="52"/>
      <c r="H94" s="4"/>
      <c r="J94" s="12"/>
    </row>
    <row r="95" spans="1:10">
      <c r="A95" s="49"/>
      <c r="B95" s="50"/>
      <c r="C95" s="51"/>
      <c r="D95" s="51"/>
      <c r="E95" s="51"/>
      <c r="F95" s="51"/>
      <c r="G95" s="52"/>
      <c r="H95" s="4"/>
    </row>
    <row r="96" spans="1:10" ht="13.5" customHeight="1">
      <c r="A96" s="83"/>
      <c r="B96" s="83"/>
      <c r="C96" s="83"/>
      <c r="D96" s="83"/>
      <c r="E96" s="83"/>
      <c r="F96" s="83"/>
      <c r="G96" s="83"/>
    </row>
    <row r="97" spans="1:9">
      <c r="A97" s="76"/>
      <c r="B97" s="77"/>
      <c r="C97" s="77"/>
      <c r="D97" s="77"/>
      <c r="E97" s="77"/>
      <c r="F97" s="77"/>
      <c r="G97" s="77"/>
      <c r="I97" s="7"/>
    </row>
    <row r="98" spans="1:9">
      <c r="A98" s="8"/>
      <c r="G98"/>
    </row>
    <row r="100" spans="1:9">
      <c r="G100" s="10" t="e">
        <f>#REF!+G85+G77+G69+G61+G53+#REF!+G45+G37+G11</f>
        <v>#REF!</v>
      </c>
      <c r="H100" s="11">
        <v>10199.700000000001</v>
      </c>
    </row>
    <row r="101" spans="1:9">
      <c r="G101" s="10">
        <v>22</v>
      </c>
      <c r="H101" s="11"/>
    </row>
    <row r="102" spans="1:9">
      <c r="G102" s="10" t="e">
        <f>#REF!+G86+G78+G70+G62+G54+#REF!+G46+G38+G12</f>
        <v>#REF!</v>
      </c>
      <c r="H102" s="11">
        <v>15556.9</v>
      </c>
    </row>
  </sheetData>
  <autoFilter ref="A6:G93"/>
  <mergeCells count="13">
    <mergeCell ref="C1:G1"/>
    <mergeCell ref="C2:G2"/>
    <mergeCell ref="C3:G3"/>
    <mergeCell ref="C4:G4"/>
    <mergeCell ref="A97:G97"/>
    <mergeCell ref="A5:G5"/>
    <mergeCell ref="A19:A20"/>
    <mergeCell ref="C19:C20"/>
    <mergeCell ref="A96:G96"/>
    <mergeCell ref="C23:C24"/>
    <mergeCell ref="C21:C22"/>
    <mergeCell ref="B21:B22"/>
    <mergeCell ref="B23:B24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7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2021-07-22T10:45:08Z</cp:lastPrinted>
  <dcterms:created xsi:type="dcterms:W3CDTF">1996-10-08T23:32:33Z</dcterms:created>
  <dcterms:modified xsi:type="dcterms:W3CDTF">2022-04-12T09:34:49Z</dcterms:modified>
</cp:coreProperties>
</file>