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'прилож.1'!$A$1:$Q$84</definedName>
  </definedNames>
  <calcPr fullCalcOnLoad="1"/>
</workbook>
</file>

<file path=xl/sharedStrings.xml><?xml version="1.0" encoding="utf-8"?>
<sst xmlns="http://schemas.openxmlformats.org/spreadsheetml/2006/main" count="530" uniqueCount="141">
  <si>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</si>
  <si>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</si>
  <si>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</si>
  <si>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</si>
  <si>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</si>
  <si>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</si>
  <si>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</si>
  <si>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</si>
  <si>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</si>
  <si>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</si>
  <si>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</si>
  <si>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</si>
  <si>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</si>
  <si>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</si>
  <si>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</si>
  <si>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</si>
  <si>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</si>
  <si>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</si>
  <si>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</si>
  <si>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</si>
  <si>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</si>
  <si>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</si>
  <si>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</si>
  <si>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</si>
  <si>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</si>
  <si>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</si>
  <si>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</si>
  <si>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</si>
  <si>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</si>
  <si>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</si>
  <si>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</si>
  <si>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</si>
  <si>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</si>
  <si>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</si>
  <si>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</si>
  <si>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</si>
  <si>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</si>
  <si>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</si>
  <si>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</si>
  <si>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</si>
  <si>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</si>
  <si>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</si>
  <si>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</si>
  <si>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</si>
  <si>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</si>
  <si>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</si>
  <si>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</si>
  <si>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</si>
  <si>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</si>
  <si>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</si>
  <si>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</si>
  <si>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</si>
  <si>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</si>
  <si>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</si>
  <si>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</si>
  <si>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</si>
  <si>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</si>
  <si>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</si>
  <si>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</si>
  <si>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</si>
  <si>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</si>
  <si>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</si>
  <si>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</si>
  <si>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</si>
  <si>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</si>
  <si>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</si>
  <si>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</si>
  <si>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</si>
  <si>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</si>
  <si>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</si>
  <si>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</si>
  <si>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</si>
  <si>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</si>
  <si>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</si>
  <si>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</si>
  <si>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</si>
  <si>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</si>
  <si>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</si>
  <si>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</si>
  <si>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</si>
  <si>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</si>
  <si>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</si>
  <si>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</si>
  <si>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</si>
  <si>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</si>
  <si>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</si>
  <si>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</si>
  <si>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</si>
  <si>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</si>
  <si>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</si>
  <si>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</si>
  <si>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</si>
  <si>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</si>
  <si>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</si>
  <si>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</si>
  <si>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</si>
  <si>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</si>
  <si>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</si>
  <si>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</si>
  <si>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</si>
  <si>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</si>
  <si>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</si>
  <si>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</si>
  <si>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</si>
  <si>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</si>
  <si>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</si>
  <si>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</si>
  <si>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35462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</si>
  <si>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</si>
  <si>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</si>
  <si>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</si>
  <si>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</si>
  <si>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</si>
  <si>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</si>
  <si>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</si>
  <si>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</si>
  <si>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</si>
  <si>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</si>
  <si>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Сумма в тысячах рублей на 2024 год</t>
  </si>
  <si>
    <t>Приложение № 2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</si>
  <si>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</si>
  <si>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</si>
  <si>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СВОД  ДОХОДОВ БЮДЖЕТА МАХНЁВСКОГО МУНИЦИПАЛЬНОГО ОБРАЗОВАНИЯ НА ПЛАНОВЫЙ ПЕРИОД 2024 И 2025 ГОДОВ</t>
  </si>
  <si>
    <t>20077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</si>
  <si>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</t>
  </si>
  <si>
    <t>Сумма в тысячах рублей на 2025 год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</si>
  <si>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</si>
  <si>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</si>
  <si>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</si>
  <si>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учреждениями))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</si>
  <si>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 на условиях софинансирования из федерального бюджета</t>
  </si>
  <si>
    <t>49999</t>
  </si>
  <si>
    <t>Прочие межбюджетные трансферты, передаваемые бюджетам городских округов</t>
  </si>
  <si>
    <t>40000</t>
  </si>
  <si>
    <t>Иные межбюджетные трансферты</t>
  </si>
  <si>
    <t>45303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</si>
  <si>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</si>
  <si>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Межбюджетный трансферт на обеспечение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 </t>
  </si>
  <si>
    <t xml:space="preserve"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</si>
  <si>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 А.С.Корелин</t>
  </si>
  <si>
    <t xml:space="preserve"> к Решению Думы Махнёвского муниципального образования от 27.12.2023 № 314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</si>
</sst>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  <numFmt numFmtId="193" formatCode="#,##0.000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180" fontId="12" fillId="33" borderId="13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180" fontId="12" fillId="33" borderId="22" xfId="0" applyNumberFormat="1" applyFont="1" applyFill="1" applyBorder="1" applyAlignment="1">
      <alignment/>
    </xf>
    <xf numFmtId="180" fontId="12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5" xfId="0" applyNumberFormat="1" applyFont="1" applyFill="1" applyBorder="1" applyAlignment="1">
      <alignment/>
    </xf>
    <xf numFmtId="49" fontId="12" fillId="33" borderId="26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180" fontId="12" fillId="33" borderId="29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7" xfId="0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180" fontId="6" fillId="33" borderId="22" xfId="0" applyNumberFormat="1" applyFont="1" applyFill="1" applyBorder="1" applyAlignment="1">
      <alignment/>
    </xf>
    <xf numFmtId="180" fontId="6" fillId="33" borderId="23" xfId="0" applyNumberFormat="1" applyFont="1" applyFill="1" applyBorder="1" applyAlignment="1">
      <alignment/>
    </xf>
    <xf numFmtId="49" fontId="6" fillId="33" borderId="26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4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4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5" xfId="0" applyNumberFormat="1" applyFont="1" applyFill="1" applyBorder="1" applyAlignment="1">
      <alignment/>
    </xf>
    <xf numFmtId="49" fontId="7" fillId="0" borderId="35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2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4" xfId="0" applyNumberFormat="1" applyFont="1" applyFill="1" applyBorder="1" applyAlignment="1">
      <alignment horizontal="center"/>
    </xf>
    <xf numFmtId="180" fontId="6" fillId="33" borderId="27" xfId="0" applyNumberFormat="1" applyFont="1" applyFill="1" applyBorder="1" applyAlignment="1">
      <alignment horizontal="right"/>
    </xf>
    <xf numFmtId="180" fontId="6" fillId="33" borderId="27" xfId="0" applyNumberFormat="1" applyFont="1" applyFill="1" applyBorder="1" applyAlignment="1">
      <alignment/>
    </xf>
    <xf numFmtId="180" fontId="6" fillId="33" borderId="29" xfId="0" applyNumberFormat="1" applyFont="1" applyFill="1" applyBorder="1" applyAlignment="1">
      <alignment/>
    </xf>
    <xf numFmtId="49" fontId="12" fillId="33" borderId="34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 horizontal="right"/>
    </xf>
    <xf numFmtId="180" fontId="12" fillId="33" borderId="29" xfId="0" applyNumberFormat="1" applyFont="1" applyFill="1" applyBorder="1" applyAlignment="1">
      <alignment horizontal="right"/>
    </xf>
    <xf numFmtId="49" fontId="12" fillId="33" borderId="30" xfId="0" applyNumberFormat="1" applyFont="1" applyFill="1" applyBorder="1" applyAlignment="1">
      <alignment horizontal="center"/>
    </xf>
    <xf numFmtId="49" fontId="12" fillId="33" borderId="31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wrapText="1"/>
    </xf>
    <xf numFmtId="180" fontId="12" fillId="33" borderId="22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2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5" xfId="0" applyFont="1" applyFill="1" applyBorder="1" applyAlignment="1">
      <alignment wrapText="1"/>
    </xf>
    <xf numFmtId="0" fontId="14" fillId="0" borderId="20" xfId="0" applyNumberFormat="1" applyFont="1" applyBorder="1" applyAlignment="1">
      <alignment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0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180" fontId="6" fillId="33" borderId="39" xfId="0" applyNumberFormat="1" applyFont="1" applyFill="1" applyBorder="1" applyAlignment="1">
      <alignment/>
    </xf>
    <xf numFmtId="180" fontId="6" fillId="33" borderId="40" xfId="0" applyNumberFormat="1" applyFont="1" applyFill="1" applyBorder="1" applyAlignment="1">
      <alignment/>
    </xf>
    <xf numFmtId="0" fontId="12" fillId="0" borderId="22" xfId="0" applyFont="1" applyBorder="1" applyAlignment="1">
      <alignment wrapText="1"/>
    </xf>
    <xf numFmtId="180" fontId="12" fillId="33" borderId="39" xfId="0" applyNumberFormat="1" applyFont="1" applyFill="1" applyBorder="1" applyAlignment="1">
      <alignment/>
    </xf>
    <xf numFmtId="180" fontId="12" fillId="33" borderId="4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1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180" fontId="13" fillId="33" borderId="39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wrapText="1"/>
    </xf>
    <xf numFmtId="180" fontId="53" fillId="33" borderId="20" xfId="0" applyNumberFormat="1" applyFont="1" applyFill="1" applyBorder="1" applyAlignment="1">
      <alignment horizontal="right"/>
    </xf>
    <xf numFmtId="49" fontId="12" fillId="33" borderId="36" xfId="0" applyNumberFormat="1" applyFont="1" applyFill="1" applyBorder="1" applyAlignment="1">
      <alignment vertical="center" wrapText="1"/>
    </xf>
    <xf numFmtId="180" fontId="53" fillId="33" borderId="20" xfId="0" applyNumberFormat="1" applyFont="1" applyFill="1" applyBorder="1" applyAlignment="1">
      <alignment/>
    </xf>
    <xf numFmtId="0" fontId="12" fillId="0" borderId="36" xfId="0" applyNumberFormat="1" applyFont="1" applyFill="1" applyBorder="1" applyAlignment="1">
      <alignment horizontal="left" wrapText="1"/>
    </xf>
    <xf numFmtId="0" fontId="12" fillId="0" borderId="34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wrapText="1"/>
    </xf>
    <xf numFmtId="0" fontId="6" fillId="0" borderId="36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12" fillId="0" borderId="34" xfId="0" applyNumberFormat="1" applyFont="1" applyFill="1" applyBorder="1" applyAlignment="1">
      <alignment wrapText="1"/>
    </xf>
    <xf numFmtId="49" fontId="6" fillId="0" borderId="34" xfId="0" applyNumberFormat="1" applyFont="1" applyFill="1" applyBorder="1" applyAlignment="1">
      <alignment wrapText="1"/>
    </xf>
    <xf numFmtId="49" fontId="12" fillId="0" borderId="34" xfId="0" applyNumberFormat="1" applyFont="1" applyFill="1" applyBorder="1" applyAlignment="1">
      <alignment vertical="center" wrapText="1"/>
    </xf>
    <xf numFmtId="0" fontId="15" fillId="0" borderId="20" xfId="0" applyNumberFormat="1" applyFont="1" applyBorder="1" applyAlignment="1">
      <alignment wrapText="1"/>
    </xf>
    <xf numFmtId="0" fontId="6" fillId="33" borderId="34" xfId="0" applyNumberFormat="1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180" fontId="54" fillId="33" borderId="20" xfId="0" applyNumberFormat="1" applyFont="1" applyFill="1" applyBorder="1" applyAlignment="1">
      <alignment horizontal="right"/>
    </xf>
    <xf numFmtId="180" fontId="12" fillId="33" borderId="20" xfId="0" applyNumberFormat="1" applyFont="1" applyFill="1" applyBorder="1" applyAlignment="1">
      <alignment/>
    </xf>
    <xf numFmtId="0" fontId="9" fillId="33" borderId="45" xfId="0" applyFont="1" applyFill="1" applyBorder="1" applyAlignment="1">
      <alignment horizontal="center" vertical="center" wrapText="1"/>
    </xf>
    <xf numFmtId="180" fontId="54" fillId="33" borderId="20" xfId="0" applyNumberFormat="1" applyFont="1" applyFill="1" applyBorder="1" applyAlignment="1">
      <alignment/>
    </xf>
    <xf numFmtId="180" fontId="54" fillId="33" borderId="42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wrapText="1"/>
    </xf>
    <xf numFmtId="0" fontId="4" fillId="33" borderId="0" xfId="0" applyNumberFormat="1" applyFont="1" applyFill="1" applyAlignment="1">
      <alignment horizontal="right"/>
    </xf>
    <xf numFmtId="0" fontId="8" fillId="33" borderId="0" xfId="0" applyNumberFormat="1" applyFont="1" applyFill="1" applyAlignment="1">
      <alignment horizontal="right"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8" fillId="0" borderId="20" xfId="0" applyNumberFormat="1" applyFont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180" fontId="53" fillId="33" borderId="42" xfId="0" applyNumberFormat="1" applyFont="1" applyFill="1" applyBorder="1" applyAlignment="1">
      <alignment horizontal="right"/>
    </xf>
    <xf numFmtId="180" fontId="54" fillId="0" borderId="42" xfId="0" applyNumberFormat="1" applyFont="1" applyFill="1" applyBorder="1" applyAlignment="1">
      <alignment horizontal="right"/>
    </xf>
    <xf numFmtId="49" fontId="6" fillId="0" borderId="37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0" xfId="0" applyNumberFormat="1" applyFont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 shrinkToFit="1"/>
    </xf>
    <xf numFmtId="49" fontId="12" fillId="33" borderId="19" xfId="0" applyNumberFormat="1" applyFont="1" applyFill="1" applyBorder="1" applyAlignment="1">
      <alignment horizontal="center" shrinkToFit="1"/>
    </xf>
    <xf numFmtId="49" fontId="12" fillId="33" borderId="47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view="pageBreakPreview" zoomScale="87" zoomScaleSheetLayoutView="87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4" customWidth="1"/>
    <col min="17" max="17" width="14.875" style="4" customWidth="1"/>
    <col min="18" max="18" width="24.75390625" style="1" customWidth="1"/>
    <col min="19" max="20" width="9.625" style="1" customWidth="1"/>
    <col min="21" max="16384" width="9.125" style="1" customWidth="1"/>
  </cols>
  <sheetData>
    <row r="1" spans="10:17" ht="0.75" customHeight="1">
      <c r="J1" s="184"/>
      <c r="K1" s="184"/>
      <c r="L1" s="185"/>
      <c r="M1" s="185"/>
      <c r="N1" s="185"/>
      <c r="O1" s="185"/>
      <c r="P1" s="185"/>
      <c r="Q1" s="148"/>
    </row>
    <row r="2" spans="10:17" ht="12.75" hidden="1">
      <c r="J2" s="186"/>
      <c r="K2" s="186"/>
      <c r="L2" s="185"/>
      <c r="M2" s="185"/>
      <c r="N2" s="185"/>
      <c r="O2" s="185"/>
      <c r="P2" s="185"/>
      <c r="Q2" s="148"/>
    </row>
    <row r="3" spans="10:17" ht="12.75" hidden="1">
      <c r="J3" s="187"/>
      <c r="K3" s="187"/>
      <c r="L3" s="188"/>
      <c r="M3" s="188"/>
      <c r="N3" s="188"/>
      <c r="O3" s="188"/>
      <c r="P3" s="188"/>
      <c r="Q3" s="149"/>
    </row>
    <row r="4" spans="10:17" ht="15" hidden="1">
      <c r="J4" s="189"/>
      <c r="K4" s="189"/>
      <c r="L4" s="189"/>
      <c r="M4" s="189"/>
      <c r="N4" s="189"/>
      <c r="O4" s="189"/>
      <c r="P4" s="189"/>
      <c r="Q4" s="150"/>
    </row>
    <row r="5" spans="1:26" ht="14.25">
      <c r="A5" s="8"/>
      <c r="B5" s="8"/>
      <c r="C5" s="8"/>
      <c r="D5" s="8"/>
      <c r="E5" s="8"/>
      <c r="F5" s="8"/>
      <c r="G5" s="8"/>
      <c r="H5" s="8"/>
      <c r="I5" s="9"/>
      <c r="J5" s="199" t="s">
        <v>119</v>
      </c>
      <c r="K5" s="200"/>
      <c r="L5" s="200"/>
      <c r="M5" s="200"/>
      <c r="N5" s="200"/>
      <c r="O5" s="200"/>
      <c r="P5" s="200"/>
      <c r="Q5" s="151"/>
      <c r="R5" s="8"/>
      <c r="S5" s="8"/>
      <c r="T5" s="8"/>
      <c r="U5" s="8"/>
      <c r="V5" s="8"/>
      <c r="W5" s="8"/>
      <c r="X5" s="8"/>
      <c r="Y5" s="8"/>
      <c r="Z5" s="8"/>
    </row>
    <row r="6" spans="1:26" ht="14.25">
      <c r="A6" s="8"/>
      <c r="B6" s="8"/>
      <c r="C6" s="8"/>
      <c r="D6" s="8"/>
      <c r="E6" s="8"/>
      <c r="F6" s="8"/>
      <c r="G6" s="8"/>
      <c r="H6" s="8"/>
      <c r="I6" s="9"/>
      <c r="J6" s="198" t="s">
        <v>140</v>
      </c>
      <c r="K6" s="198"/>
      <c r="L6" s="198"/>
      <c r="M6" s="198"/>
      <c r="N6" s="198"/>
      <c r="O6" s="198"/>
      <c r="P6" s="198"/>
      <c r="Q6" s="151"/>
      <c r="R6" s="8"/>
      <c r="S6" s="8"/>
      <c r="T6" s="8"/>
      <c r="U6" s="8"/>
      <c r="V6" s="8"/>
      <c r="W6" s="8"/>
      <c r="X6" s="8"/>
      <c r="Y6" s="8"/>
      <c r="Z6" s="8"/>
    </row>
    <row r="7" spans="1:26" ht="26.25" customHeight="1">
      <c r="A7" s="196" t="s">
        <v>122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spans="1:26" ht="24.75" customHeight="1" hidden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26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13"/>
      <c r="Q9" s="13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13"/>
      <c r="Q10" s="13"/>
      <c r="R10" s="8"/>
      <c r="S10" s="8"/>
      <c r="T10" s="8"/>
      <c r="U10" s="8"/>
      <c r="V10" s="8"/>
      <c r="W10" s="8"/>
      <c r="X10" s="8"/>
      <c r="Y10" s="8"/>
      <c r="Z10" s="8"/>
    </row>
    <row r="11" spans="1:26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13"/>
      <c r="Q11" s="13"/>
      <c r="R11" s="8"/>
      <c r="S11" s="8"/>
      <c r="T11" s="8"/>
      <c r="U11" s="8"/>
      <c r="V11" s="8"/>
      <c r="W11" s="8"/>
      <c r="X11" s="8"/>
      <c r="Y11" s="8"/>
      <c r="Z11" s="8"/>
    </row>
    <row r="12" spans="1:26" ht="44.25" customHeight="1" thickBot="1">
      <c r="A12" s="14" t="s">
        <v>5</v>
      </c>
      <c r="B12" s="190" t="s">
        <v>32</v>
      </c>
      <c r="C12" s="191"/>
      <c r="D12" s="191"/>
      <c r="E12" s="191"/>
      <c r="F12" s="191"/>
      <c r="G12" s="191"/>
      <c r="H12" s="191"/>
      <c r="I12" s="192"/>
      <c r="J12" s="15" t="s">
        <v>33</v>
      </c>
      <c r="K12" s="16" t="s">
        <v>44</v>
      </c>
      <c r="L12" s="17" t="s">
        <v>45</v>
      </c>
      <c r="M12" s="18" t="s">
        <v>42</v>
      </c>
      <c r="N12" s="18" t="s">
        <v>42</v>
      </c>
      <c r="O12" s="19" t="s">
        <v>43</v>
      </c>
      <c r="P12" s="145" t="s">
        <v>118</v>
      </c>
      <c r="Q12" s="145" t="s">
        <v>125</v>
      </c>
      <c r="R12" s="8"/>
      <c r="S12" s="8"/>
      <c r="T12" s="8"/>
      <c r="U12" s="8"/>
      <c r="V12" s="8"/>
      <c r="W12" s="8"/>
      <c r="X12" s="8"/>
      <c r="Y12" s="8"/>
      <c r="Z12" s="8"/>
    </row>
    <row r="13" spans="1:26" ht="12" customHeight="1" thickBot="1">
      <c r="A13" s="20">
        <v>1</v>
      </c>
      <c r="B13" s="193">
        <v>2</v>
      </c>
      <c r="C13" s="194"/>
      <c r="D13" s="194"/>
      <c r="E13" s="194"/>
      <c r="F13" s="194"/>
      <c r="G13" s="194"/>
      <c r="H13" s="194"/>
      <c r="I13" s="195"/>
      <c r="J13" s="21">
        <v>3</v>
      </c>
      <c r="K13" s="22">
        <v>4</v>
      </c>
      <c r="L13" s="22">
        <v>5</v>
      </c>
      <c r="M13" s="22">
        <v>4</v>
      </c>
      <c r="N13" s="22"/>
      <c r="O13" s="22">
        <v>6</v>
      </c>
      <c r="P13" s="142">
        <v>6</v>
      </c>
      <c r="Q13" s="142">
        <v>6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15" customHeight="1">
      <c r="A14" s="23">
        <v>1</v>
      </c>
      <c r="B14" s="24" t="s">
        <v>2</v>
      </c>
      <c r="C14" s="25" t="s">
        <v>0</v>
      </c>
      <c r="D14" s="26" t="s">
        <v>3</v>
      </c>
      <c r="E14" s="182" t="s">
        <v>4</v>
      </c>
      <c r="F14" s="183"/>
      <c r="G14" s="26" t="s">
        <v>3</v>
      </c>
      <c r="H14" s="26" t="s">
        <v>1</v>
      </c>
      <c r="I14" s="27" t="s">
        <v>2</v>
      </c>
      <c r="J14" s="126" t="s">
        <v>23</v>
      </c>
      <c r="K14" s="28" t="e">
        <f>SUM(K16,K19,K24,K28,K30,#REF!,K37,K39,K41,)</f>
        <v>#REF!</v>
      </c>
      <c r="L14" s="28" t="e">
        <f>SUM(L16,L19,L24,L28,L30,#REF!,L37,L39,L41,)</f>
        <v>#REF!</v>
      </c>
      <c r="M14" s="28" t="e">
        <f>SUM(M16,M19,M24,M28,M30,#REF!,M37,M39,M41,)</f>
        <v>#REF!</v>
      </c>
      <c r="N14" s="28" t="e">
        <f>SUM(N16,N19,N24,N28,N30,#REF!,N37,N39,N41,)</f>
        <v>#REF!</v>
      </c>
      <c r="O14" s="29" t="e">
        <f>SUM(O16,O19,O24,O28,O30,#REF!,O37,O39,O41,)</f>
        <v>#REF!</v>
      </c>
      <c r="P14" s="125">
        <f>SUM(P15+P17+P19+P24+P28+P30+P37+P39+P41)</f>
        <v>78203.04999999999</v>
      </c>
      <c r="Q14" s="144">
        <f>SUM(Q15+Q17+Q19+Q24+Q28+Q30+Q37+Q39+Q41)</f>
        <v>82099.2</v>
      </c>
      <c r="R14" s="31"/>
      <c r="S14" s="31"/>
      <c r="T14" s="31"/>
      <c r="U14" s="31"/>
      <c r="V14" s="31"/>
      <c r="W14" s="30"/>
      <c r="X14" s="30"/>
      <c r="Y14" s="8"/>
      <c r="Z14" s="8"/>
    </row>
    <row r="15" spans="1:26" ht="12" customHeight="1">
      <c r="A15" s="32">
        <v>2</v>
      </c>
      <c r="B15" s="33" t="s">
        <v>2</v>
      </c>
      <c r="C15" s="33" t="s">
        <v>0</v>
      </c>
      <c r="D15" s="34" t="s">
        <v>6</v>
      </c>
      <c r="E15" s="180" t="s">
        <v>4</v>
      </c>
      <c r="F15" s="181"/>
      <c r="G15" s="34" t="s">
        <v>3</v>
      </c>
      <c r="H15" s="34" t="s">
        <v>1</v>
      </c>
      <c r="I15" s="35" t="s">
        <v>2</v>
      </c>
      <c r="J15" s="127" t="s">
        <v>24</v>
      </c>
      <c r="K15" s="36">
        <f>K16</f>
        <v>21241.3</v>
      </c>
      <c r="L15" s="36">
        <f>L16</f>
        <v>15920.9</v>
      </c>
      <c r="M15" s="36">
        <f>M16</f>
        <v>0</v>
      </c>
      <c r="N15" s="36">
        <f>N16</f>
        <v>21240</v>
      </c>
      <c r="O15" s="37">
        <f>O16</f>
        <v>21870</v>
      </c>
      <c r="P15" s="125">
        <f>SUM(P16)</f>
        <v>38500</v>
      </c>
      <c r="Q15" s="125">
        <f>SUM(Q16)</f>
        <v>40200</v>
      </c>
      <c r="R15" s="31"/>
      <c r="S15" s="31"/>
      <c r="T15" s="30"/>
      <c r="U15" s="38"/>
      <c r="V15" s="38"/>
      <c r="W15" s="38"/>
      <c r="X15" s="38"/>
      <c r="Y15" s="8"/>
      <c r="Z15" s="8"/>
    </row>
    <row r="16" spans="1:26" ht="12" customHeight="1">
      <c r="A16" s="39">
        <v>3</v>
      </c>
      <c r="B16" s="40" t="s">
        <v>2</v>
      </c>
      <c r="C16" s="41" t="s">
        <v>0</v>
      </c>
      <c r="D16" s="42" t="s">
        <v>6</v>
      </c>
      <c r="E16" s="175" t="s">
        <v>7</v>
      </c>
      <c r="F16" s="178"/>
      <c r="G16" s="42" t="s">
        <v>6</v>
      </c>
      <c r="H16" s="42" t="s">
        <v>1</v>
      </c>
      <c r="I16" s="43" t="s">
        <v>8</v>
      </c>
      <c r="J16" s="128" t="s">
        <v>25</v>
      </c>
      <c r="K16" s="44">
        <v>21241.3</v>
      </c>
      <c r="L16" s="44">
        <v>15920.9</v>
      </c>
      <c r="M16" s="8"/>
      <c r="N16" s="44">
        <v>21240</v>
      </c>
      <c r="O16" s="45">
        <v>21870</v>
      </c>
      <c r="P16" s="143">
        <v>38500</v>
      </c>
      <c r="Q16" s="143">
        <v>40200</v>
      </c>
      <c r="R16" s="31"/>
      <c r="S16" s="31"/>
      <c r="T16" s="31"/>
      <c r="U16" s="31"/>
      <c r="V16" s="31"/>
      <c r="W16" s="31"/>
      <c r="X16" s="31"/>
      <c r="Y16" s="30"/>
      <c r="Z16" s="8"/>
    </row>
    <row r="17" spans="1:26" ht="39" customHeight="1">
      <c r="A17" s="32">
        <v>4</v>
      </c>
      <c r="B17" s="46" t="s">
        <v>2</v>
      </c>
      <c r="C17" s="33" t="s">
        <v>0</v>
      </c>
      <c r="D17" s="34" t="s">
        <v>46</v>
      </c>
      <c r="E17" s="180" t="s">
        <v>4</v>
      </c>
      <c r="F17" s="181"/>
      <c r="G17" s="34" t="s">
        <v>3</v>
      </c>
      <c r="H17" s="34" t="s">
        <v>1</v>
      </c>
      <c r="I17" s="35" t="s">
        <v>2</v>
      </c>
      <c r="J17" s="127" t="s">
        <v>50</v>
      </c>
      <c r="K17" s="47"/>
      <c r="L17" s="47"/>
      <c r="M17" s="48"/>
      <c r="N17" s="47"/>
      <c r="O17" s="49"/>
      <c r="P17" s="125">
        <f>SUM(P18)</f>
        <v>19760.7</v>
      </c>
      <c r="Q17" s="125">
        <f>SUM(Q18)</f>
        <v>22854.9</v>
      </c>
      <c r="R17" s="8"/>
      <c r="S17" s="8"/>
      <c r="T17" s="50"/>
      <c r="U17" s="8"/>
      <c r="V17" s="8"/>
      <c r="W17" s="8"/>
      <c r="X17" s="8"/>
      <c r="Y17" s="8"/>
      <c r="Z17" s="8"/>
    </row>
    <row r="18" spans="1:26" ht="23.25" customHeight="1">
      <c r="A18" s="51">
        <v>5</v>
      </c>
      <c r="B18" s="40" t="s">
        <v>2</v>
      </c>
      <c r="C18" s="52" t="s">
        <v>0</v>
      </c>
      <c r="D18" s="53" t="s">
        <v>46</v>
      </c>
      <c r="E18" s="54" t="s">
        <v>10</v>
      </c>
      <c r="F18" s="52" t="s">
        <v>2</v>
      </c>
      <c r="G18" s="53" t="s">
        <v>6</v>
      </c>
      <c r="H18" s="53" t="s">
        <v>1</v>
      </c>
      <c r="I18" s="55" t="s">
        <v>8</v>
      </c>
      <c r="J18" s="129" t="s">
        <v>51</v>
      </c>
      <c r="K18" s="56"/>
      <c r="L18" s="56"/>
      <c r="M18" s="8"/>
      <c r="N18" s="56"/>
      <c r="O18" s="57"/>
      <c r="P18" s="146">
        <v>19760.7</v>
      </c>
      <c r="Q18" s="146">
        <v>22854.9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32">
        <v>6</v>
      </c>
      <c r="B19" s="33" t="s">
        <v>2</v>
      </c>
      <c r="C19" s="33" t="s">
        <v>0</v>
      </c>
      <c r="D19" s="34" t="s">
        <v>9</v>
      </c>
      <c r="E19" s="176" t="s">
        <v>4</v>
      </c>
      <c r="F19" s="177"/>
      <c r="G19" s="34" t="s">
        <v>3</v>
      </c>
      <c r="H19" s="34" t="s">
        <v>1</v>
      </c>
      <c r="I19" s="35" t="s">
        <v>2</v>
      </c>
      <c r="J19" s="127" t="s">
        <v>26</v>
      </c>
      <c r="K19" s="36">
        <f>SUM(K21:K22)</f>
        <v>762</v>
      </c>
      <c r="L19" s="36">
        <f>SUM(L21:L22)</f>
        <v>762.3</v>
      </c>
      <c r="M19" s="36">
        <f>SUM(M21:M22)</f>
        <v>0</v>
      </c>
      <c r="N19" s="36">
        <f>SUM(N21:N22)</f>
        <v>792</v>
      </c>
      <c r="O19" s="37">
        <f>SUM(O21:O22)</f>
        <v>815</v>
      </c>
      <c r="P19" s="125">
        <f>SUM(P20:P23)</f>
        <v>8117</v>
      </c>
      <c r="Q19" s="125">
        <f>SUM(Q20:Q23)</f>
        <v>7365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31.5" customHeight="1">
      <c r="A20" s="32">
        <v>7</v>
      </c>
      <c r="B20" s="58" t="s">
        <v>2</v>
      </c>
      <c r="C20" s="41" t="s">
        <v>0</v>
      </c>
      <c r="D20" s="42" t="s">
        <v>9</v>
      </c>
      <c r="E20" s="175" t="s">
        <v>12</v>
      </c>
      <c r="F20" s="178" t="s">
        <v>2</v>
      </c>
      <c r="G20" s="42" t="s">
        <v>3</v>
      </c>
      <c r="H20" s="42" t="s">
        <v>1</v>
      </c>
      <c r="I20" s="43" t="s">
        <v>8</v>
      </c>
      <c r="J20" s="128" t="s">
        <v>52</v>
      </c>
      <c r="K20" s="36"/>
      <c r="L20" s="36"/>
      <c r="M20" s="59"/>
      <c r="N20" s="36"/>
      <c r="O20" s="37"/>
      <c r="P20" s="143">
        <v>7652</v>
      </c>
      <c r="Q20" s="143">
        <v>6900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39">
        <v>8</v>
      </c>
      <c r="B21" s="40" t="s">
        <v>2</v>
      </c>
      <c r="C21" s="41" t="s">
        <v>0</v>
      </c>
      <c r="D21" s="42" t="s">
        <v>9</v>
      </c>
      <c r="E21" s="175" t="s">
        <v>79</v>
      </c>
      <c r="F21" s="178"/>
      <c r="G21" s="42" t="s">
        <v>10</v>
      </c>
      <c r="H21" s="42" t="s">
        <v>1</v>
      </c>
      <c r="I21" s="43" t="s">
        <v>8</v>
      </c>
      <c r="J21" s="128" t="s">
        <v>27</v>
      </c>
      <c r="K21" s="44">
        <v>750</v>
      </c>
      <c r="L21" s="44">
        <v>751</v>
      </c>
      <c r="M21" s="8"/>
      <c r="N21" s="44">
        <v>790</v>
      </c>
      <c r="O21" s="45">
        <v>810</v>
      </c>
      <c r="P21" s="143">
        <v>0</v>
      </c>
      <c r="Q21" s="143">
        <v>0</v>
      </c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39">
        <v>9</v>
      </c>
      <c r="B22" s="41" t="s">
        <v>2</v>
      </c>
      <c r="C22" s="41" t="s">
        <v>0</v>
      </c>
      <c r="D22" s="42" t="s">
        <v>9</v>
      </c>
      <c r="E22" s="175" t="s">
        <v>80</v>
      </c>
      <c r="F22" s="178"/>
      <c r="G22" s="42" t="s">
        <v>6</v>
      </c>
      <c r="H22" s="42" t="s">
        <v>1</v>
      </c>
      <c r="I22" s="43" t="s">
        <v>8</v>
      </c>
      <c r="J22" s="128" t="s">
        <v>28</v>
      </c>
      <c r="K22" s="56">
        <v>12</v>
      </c>
      <c r="L22" s="56">
        <v>11.3</v>
      </c>
      <c r="M22" s="8"/>
      <c r="N22" s="44">
        <v>2</v>
      </c>
      <c r="O22" s="45">
        <v>5</v>
      </c>
      <c r="P22" s="143">
        <v>0</v>
      </c>
      <c r="Q22" s="143">
        <v>0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ht="25.5" customHeight="1">
      <c r="A23" s="39">
        <v>10</v>
      </c>
      <c r="B23" s="58" t="s">
        <v>2</v>
      </c>
      <c r="C23" s="41" t="s">
        <v>0</v>
      </c>
      <c r="D23" s="42" t="s">
        <v>9</v>
      </c>
      <c r="E23" s="175" t="s">
        <v>90</v>
      </c>
      <c r="F23" s="168"/>
      <c r="G23" s="42" t="s">
        <v>10</v>
      </c>
      <c r="H23" s="42" t="s">
        <v>1</v>
      </c>
      <c r="I23" s="43" t="s">
        <v>8</v>
      </c>
      <c r="J23" s="128" t="s">
        <v>89</v>
      </c>
      <c r="K23" s="56"/>
      <c r="L23" s="56"/>
      <c r="M23" s="8"/>
      <c r="N23" s="44"/>
      <c r="O23" s="45"/>
      <c r="P23" s="143">
        <v>465</v>
      </c>
      <c r="Q23" s="143">
        <v>465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32">
        <v>11</v>
      </c>
      <c r="B24" s="60" t="s">
        <v>2</v>
      </c>
      <c r="C24" s="33" t="s">
        <v>0</v>
      </c>
      <c r="D24" s="34" t="s">
        <v>11</v>
      </c>
      <c r="E24" s="176" t="s">
        <v>4</v>
      </c>
      <c r="F24" s="177"/>
      <c r="G24" s="34" t="s">
        <v>3</v>
      </c>
      <c r="H24" s="34" t="s">
        <v>1</v>
      </c>
      <c r="I24" s="35" t="s">
        <v>2</v>
      </c>
      <c r="J24" s="127" t="s">
        <v>29</v>
      </c>
      <c r="K24" s="61">
        <f>SUM(K25:K26)</f>
        <v>1050</v>
      </c>
      <c r="L24" s="61">
        <f>SUM(L25:L26)</f>
        <v>820.4</v>
      </c>
      <c r="M24" s="61">
        <f>SUM(M25:M26)</f>
        <v>0</v>
      </c>
      <c r="N24" s="61">
        <f>SUM(N25:N26)</f>
        <v>980</v>
      </c>
      <c r="O24" s="62">
        <f>SUM(O25:O26)</f>
        <v>1000</v>
      </c>
      <c r="P24" s="123">
        <f>SUM(P25+P26+P27)</f>
        <v>3829</v>
      </c>
      <c r="Q24" s="123">
        <f>SUM(Q25+Q26+Q27)</f>
        <v>3515</v>
      </c>
      <c r="R24" s="8"/>
      <c r="S24" s="8"/>
      <c r="T24" s="8"/>
      <c r="U24" s="8"/>
      <c r="V24" s="8"/>
      <c r="W24" s="8"/>
      <c r="X24" s="8"/>
      <c r="Y24" s="8"/>
      <c r="Z24" s="8"/>
    </row>
    <row r="25" spans="1:26" ht="30" customHeight="1">
      <c r="A25" s="39">
        <v>12</v>
      </c>
      <c r="B25" s="41" t="s">
        <v>2</v>
      </c>
      <c r="C25" s="41" t="s">
        <v>0</v>
      </c>
      <c r="D25" s="42" t="s">
        <v>11</v>
      </c>
      <c r="E25" s="175" t="s">
        <v>85</v>
      </c>
      <c r="F25" s="178"/>
      <c r="G25" s="42" t="s">
        <v>13</v>
      </c>
      <c r="H25" s="42" t="s">
        <v>1</v>
      </c>
      <c r="I25" s="43" t="s">
        <v>8</v>
      </c>
      <c r="J25" s="130" t="s">
        <v>86</v>
      </c>
      <c r="K25" s="56">
        <v>300</v>
      </c>
      <c r="L25" s="56">
        <v>182.5</v>
      </c>
      <c r="M25" s="8"/>
      <c r="N25" s="44">
        <v>300</v>
      </c>
      <c r="O25" s="45">
        <v>300</v>
      </c>
      <c r="P25" s="143">
        <v>1029</v>
      </c>
      <c r="Q25" s="143">
        <v>615</v>
      </c>
      <c r="R25" s="8"/>
      <c r="S25" s="8"/>
      <c r="T25" s="8"/>
      <c r="U25" s="8"/>
      <c r="V25" s="8"/>
      <c r="W25" s="8"/>
      <c r="X25" s="8"/>
      <c r="Y25" s="8"/>
      <c r="Z25" s="8"/>
    </row>
    <row r="26" spans="1:26" s="2" customFormat="1" ht="28.5" customHeight="1">
      <c r="A26" s="39">
        <v>13</v>
      </c>
      <c r="B26" s="58" t="s">
        <v>2</v>
      </c>
      <c r="C26" s="41" t="s">
        <v>0</v>
      </c>
      <c r="D26" s="42" t="s">
        <v>11</v>
      </c>
      <c r="E26" s="175" t="s">
        <v>81</v>
      </c>
      <c r="F26" s="178"/>
      <c r="G26" s="42" t="s">
        <v>13</v>
      </c>
      <c r="H26" s="42" t="s">
        <v>1</v>
      </c>
      <c r="I26" s="43" t="s">
        <v>8</v>
      </c>
      <c r="J26" s="131" t="s">
        <v>84</v>
      </c>
      <c r="K26" s="63">
        <v>750</v>
      </c>
      <c r="L26" s="63">
        <v>637.9</v>
      </c>
      <c r="M26" s="9"/>
      <c r="N26" s="44">
        <v>680</v>
      </c>
      <c r="O26" s="45">
        <v>700</v>
      </c>
      <c r="P26" s="143">
        <v>1550</v>
      </c>
      <c r="Q26" s="143">
        <v>1600</v>
      </c>
      <c r="R26" s="8"/>
      <c r="S26" s="9"/>
      <c r="T26" s="9"/>
      <c r="U26" s="9"/>
      <c r="V26" s="9"/>
      <c r="W26" s="9"/>
      <c r="X26" s="9"/>
      <c r="Y26" s="9"/>
      <c r="Z26" s="9"/>
    </row>
    <row r="27" spans="1:26" s="2" customFormat="1" ht="33.75" customHeight="1">
      <c r="A27" s="39">
        <v>14</v>
      </c>
      <c r="B27" s="40" t="s">
        <v>2</v>
      </c>
      <c r="C27" s="41" t="s">
        <v>0</v>
      </c>
      <c r="D27" s="42" t="s">
        <v>11</v>
      </c>
      <c r="E27" s="175" t="s">
        <v>82</v>
      </c>
      <c r="F27" s="168"/>
      <c r="G27" s="42" t="s">
        <v>13</v>
      </c>
      <c r="H27" s="42" t="s">
        <v>1</v>
      </c>
      <c r="I27" s="43" t="s">
        <v>8</v>
      </c>
      <c r="J27" s="131" t="s">
        <v>87</v>
      </c>
      <c r="K27" s="63"/>
      <c r="L27" s="63"/>
      <c r="M27" s="9"/>
      <c r="N27" s="44"/>
      <c r="O27" s="45"/>
      <c r="P27" s="143">
        <v>1250</v>
      </c>
      <c r="Q27" s="143">
        <v>1300</v>
      </c>
      <c r="R27" s="8"/>
      <c r="S27" s="9"/>
      <c r="T27" s="9"/>
      <c r="U27" s="9"/>
      <c r="V27" s="9"/>
      <c r="W27" s="9"/>
      <c r="X27" s="9"/>
      <c r="Y27" s="9"/>
      <c r="Z27" s="9"/>
    </row>
    <row r="28" spans="1:26" s="2" customFormat="1" ht="15" customHeight="1">
      <c r="A28" s="32">
        <v>15</v>
      </c>
      <c r="B28" s="33" t="s">
        <v>2</v>
      </c>
      <c r="C28" s="33" t="s">
        <v>0</v>
      </c>
      <c r="D28" s="34" t="s">
        <v>37</v>
      </c>
      <c r="E28" s="176" t="s">
        <v>4</v>
      </c>
      <c r="F28" s="177"/>
      <c r="G28" s="34" t="s">
        <v>3</v>
      </c>
      <c r="H28" s="34" t="s">
        <v>1</v>
      </c>
      <c r="I28" s="35" t="s">
        <v>2</v>
      </c>
      <c r="J28" s="132" t="s">
        <v>38</v>
      </c>
      <c r="K28" s="61">
        <v>25</v>
      </c>
      <c r="L28" s="61">
        <v>43.2</v>
      </c>
      <c r="M28" s="65"/>
      <c r="N28" s="66">
        <v>53</v>
      </c>
      <c r="O28" s="67">
        <v>40</v>
      </c>
      <c r="P28" s="123">
        <f>SUM(P29)</f>
        <v>750</v>
      </c>
      <c r="Q28" s="123">
        <f>SUM(Q29)</f>
        <v>750</v>
      </c>
      <c r="R28" s="8"/>
      <c r="S28" s="9"/>
      <c r="T28" s="9"/>
      <c r="U28" s="9"/>
      <c r="V28" s="9"/>
      <c r="W28" s="9"/>
      <c r="X28" s="9"/>
      <c r="Y28" s="9"/>
      <c r="Z28" s="9"/>
    </row>
    <row r="29" spans="1:26" s="2" customFormat="1" ht="41.25" customHeight="1">
      <c r="A29" s="39">
        <v>16</v>
      </c>
      <c r="B29" s="33" t="s">
        <v>2</v>
      </c>
      <c r="C29" s="33" t="s">
        <v>0</v>
      </c>
      <c r="D29" s="34" t="s">
        <v>37</v>
      </c>
      <c r="E29" s="176" t="s">
        <v>80</v>
      </c>
      <c r="F29" s="177"/>
      <c r="G29" s="34" t="s">
        <v>6</v>
      </c>
      <c r="H29" s="34" t="s">
        <v>1</v>
      </c>
      <c r="I29" s="35" t="s">
        <v>8</v>
      </c>
      <c r="J29" s="139" t="s">
        <v>104</v>
      </c>
      <c r="K29" s="61"/>
      <c r="L29" s="61"/>
      <c r="M29" s="65"/>
      <c r="N29" s="66"/>
      <c r="O29" s="67"/>
      <c r="P29" s="143">
        <v>750</v>
      </c>
      <c r="Q29" s="143">
        <v>750</v>
      </c>
      <c r="R29" s="8"/>
      <c r="S29" s="9"/>
      <c r="T29" s="9"/>
      <c r="U29" s="9"/>
      <c r="V29" s="9"/>
      <c r="W29" s="9"/>
      <c r="X29" s="9"/>
      <c r="Y29" s="9"/>
      <c r="Z29" s="9"/>
    </row>
    <row r="30" spans="1:26" s="2" customFormat="1" ht="25.5">
      <c r="A30" s="32">
        <v>17</v>
      </c>
      <c r="B30" s="33" t="s">
        <v>2</v>
      </c>
      <c r="C30" s="33" t="s">
        <v>0</v>
      </c>
      <c r="D30" s="34" t="s">
        <v>14</v>
      </c>
      <c r="E30" s="176" t="s">
        <v>4</v>
      </c>
      <c r="F30" s="177"/>
      <c r="G30" s="34" t="s">
        <v>3</v>
      </c>
      <c r="H30" s="34" t="s">
        <v>1</v>
      </c>
      <c r="I30" s="35" t="s">
        <v>2</v>
      </c>
      <c r="J30" s="132" t="s">
        <v>34</v>
      </c>
      <c r="K30" s="61">
        <f>SUM(K31:K31)</f>
        <v>445</v>
      </c>
      <c r="L30" s="61">
        <f>SUM(L31:L31)</f>
        <v>343.2</v>
      </c>
      <c r="M30" s="61">
        <f>SUM(M31:M31)</f>
        <v>0</v>
      </c>
      <c r="N30" s="61">
        <f>SUM(N31:N31)</f>
        <v>350</v>
      </c>
      <c r="O30" s="62">
        <f>SUM(O31:O31)</f>
        <v>350</v>
      </c>
      <c r="P30" s="123">
        <f>SUM(P31:P36)</f>
        <v>4020.15</v>
      </c>
      <c r="Q30" s="123">
        <f>SUM(Q31:Q36)</f>
        <v>4060.6999999999994</v>
      </c>
      <c r="R30" s="8"/>
      <c r="S30" s="9"/>
      <c r="T30" s="9"/>
      <c r="U30" s="9"/>
      <c r="V30" s="9"/>
      <c r="W30" s="9"/>
      <c r="X30" s="9"/>
      <c r="Y30" s="9"/>
      <c r="Z30" s="9"/>
    </row>
    <row r="31" spans="1:26" s="2" customFormat="1" ht="63.75" customHeight="1">
      <c r="A31" s="39">
        <v>18</v>
      </c>
      <c r="B31" s="41" t="s">
        <v>2</v>
      </c>
      <c r="C31" s="41" t="s">
        <v>0</v>
      </c>
      <c r="D31" s="42" t="s">
        <v>14</v>
      </c>
      <c r="E31" s="175" t="s">
        <v>63</v>
      </c>
      <c r="F31" s="178"/>
      <c r="G31" s="42" t="s">
        <v>13</v>
      </c>
      <c r="H31" s="42" t="s">
        <v>64</v>
      </c>
      <c r="I31" s="43" t="s">
        <v>18</v>
      </c>
      <c r="J31" s="136" t="s">
        <v>103</v>
      </c>
      <c r="K31" s="63">
        <v>445</v>
      </c>
      <c r="L31" s="63">
        <v>343.2</v>
      </c>
      <c r="M31" s="68"/>
      <c r="N31" s="44">
        <v>350</v>
      </c>
      <c r="O31" s="45">
        <v>350</v>
      </c>
      <c r="P31" s="143">
        <v>1908</v>
      </c>
      <c r="Q31" s="143">
        <v>1973.6</v>
      </c>
      <c r="R31" s="8"/>
      <c r="S31" s="69"/>
      <c r="T31" s="9"/>
      <c r="U31" s="9"/>
      <c r="V31" s="9"/>
      <c r="W31" s="9"/>
      <c r="X31" s="9"/>
      <c r="Y31" s="9"/>
      <c r="Z31" s="9"/>
    </row>
    <row r="32" spans="1:26" s="2" customFormat="1" ht="63" customHeight="1">
      <c r="A32" s="39">
        <v>19</v>
      </c>
      <c r="B32" s="41" t="s">
        <v>2</v>
      </c>
      <c r="C32" s="41" t="s">
        <v>0</v>
      </c>
      <c r="D32" s="42" t="s">
        <v>14</v>
      </c>
      <c r="E32" s="175" t="s">
        <v>65</v>
      </c>
      <c r="F32" s="168"/>
      <c r="G32" s="42" t="s">
        <v>13</v>
      </c>
      <c r="H32" s="42" t="s">
        <v>66</v>
      </c>
      <c r="I32" s="43" t="s">
        <v>18</v>
      </c>
      <c r="J32" s="136" t="s">
        <v>127</v>
      </c>
      <c r="K32" s="63"/>
      <c r="L32" s="63"/>
      <c r="M32" s="68"/>
      <c r="N32" s="44"/>
      <c r="O32" s="45"/>
      <c r="P32" s="143">
        <v>1167.8</v>
      </c>
      <c r="Q32" s="143">
        <v>1105.3</v>
      </c>
      <c r="R32" s="8"/>
      <c r="S32" s="69"/>
      <c r="T32" s="9"/>
      <c r="U32" s="9"/>
      <c r="V32" s="9"/>
      <c r="W32" s="9"/>
      <c r="X32" s="9"/>
      <c r="Y32" s="9"/>
      <c r="Z32" s="9"/>
    </row>
    <row r="33" spans="1:26" s="2" customFormat="1" ht="71.25" customHeight="1">
      <c r="A33" s="39">
        <v>20</v>
      </c>
      <c r="B33" s="140" t="s">
        <v>2</v>
      </c>
      <c r="C33" s="140" t="s">
        <v>0</v>
      </c>
      <c r="D33" s="42" t="s">
        <v>14</v>
      </c>
      <c r="E33" s="175" t="s">
        <v>108</v>
      </c>
      <c r="F33" s="168"/>
      <c r="G33" s="42" t="s">
        <v>13</v>
      </c>
      <c r="H33" s="42" t="s">
        <v>1</v>
      </c>
      <c r="I33" s="43" t="s">
        <v>18</v>
      </c>
      <c r="J33" s="136" t="s">
        <v>109</v>
      </c>
      <c r="K33" s="63"/>
      <c r="L33" s="63"/>
      <c r="M33" s="68"/>
      <c r="N33" s="44"/>
      <c r="O33" s="45"/>
      <c r="P33" s="143">
        <v>0.21</v>
      </c>
      <c r="Q33" s="143">
        <v>0.22</v>
      </c>
      <c r="R33" s="8"/>
      <c r="S33" s="69"/>
      <c r="T33" s="9"/>
      <c r="U33" s="9"/>
      <c r="V33" s="9"/>
      <c r="W33" s="9"/>
      <c r="X33" s="9"/>
      <c r="Y33" s="9"/>
      <c r="Z33" s="9"/>
    </row>
    <row r="34" spans="1:26" s="2" customFormat="1" ht="102.75" customHeight="1">
      <c r="A34" s="39">
        <v>21</v>
      </c>
      <c r="B34" s="141" t="s">
        <v>2</v>
      </c>
      <c r="C34" s="141" t="s">
        <v>0</v>
      </c>
      <c r="D34" s="42" t="s">
        <v>14</v>
      </c>
      <c r="E34" s="175" t="s">
        <v>110</v>
      </c>
      <c r="F34" s="178"/>
      <c r="G34" s="42" t="s">
        <v>13</v>
      </c>
      <c r="H34" s="42" t="s">
        <v>1</v>
      </c>
      <c r="I34" s="43" t="s">
        <v>18</v>
      </c>
      <c r="J34" s="136" t="s">
        <v>111</v>
      </c>
      <c r="K34" s="63"/>
      <c r="L34" s="63"/>
      <c r="M34" s="68"/>
      <c r="N34" s="44"/>
      <c r="O34" s="45"/>
      <c r="P34" s="143">
        <v>1.04</v>
      </c>
      <c r="Q34" s="143">
        <v>1.08</v>
      </c>
      <c r="R34" s="8"/>
      <c r="S34" s="69"/>
      <c r="T34" s="9"/>
      <c r="U34" s="9"/>
      <c r="V34" s="9"/>
      <c r="W34" s="9"/>
      <c r="X34" s="9"/>
      <c r="Y34" s="9"/>
      <c r="Z34" s="9"/>
    </row>
    <row r="35" spans="1:26" s="2" customFormat="1" ht="75" customHeight="1">
      <c r="A35" s="39">
        <v>22</v>
      </c>
      <c r="B35" s="140" t="s">
        <v>2</v>
      </c>
      <c r="C35" s="140" t="s">
        <v>0</v>
      </c>
      <c r="D35" s="42" t="s">
        <v>14</v>
      </c>
      <c r="E35" s="175" t="s">
        <v>105</v>
      </c>
      <c r="F35" s="168"/>
      <c r="G35" s="42" t="s">
        <v>13</v>
      </c>
      <c r="H35" s="42" t="s">
        <v>67</v>
      </c>
      <c r="I35" s="43" t="s">
        <v>18</v>
      </c>
      <c r="J35" s="136" t="s">
        <v>128</v>
      </c>
      <c r="K35" s="63"/>
      <c r="L35" s="63"/>
      <c r="M35" s="68"/>
      <c r="N35" s="44"/>
      <c r="O35" s="45"/>
      <c r="P35" s="143">
        <v>923.5</v>
      </c>
      <c r="Q35" s="143">
        <v>960.4</v>
      </c>
      <c r="R35" s="8"/>
      <c r="S35" s="69"/>
      <c r="T35" s="9"/>
      <c r="U35" s="9"/>
      <c r="V35" s="9"/>
      <c r="W35" s="9"/>
      <c r="X35" s="9"/>
      <c r="Y35" s="9"/>
      <c r="Z35" s="9"/>
    </row>
    <row r="36" spans="1:26" s="2" customFormat="1" ht="67.5" customHeight="1">
      <c r="A36" s="39">
        <v>23</v>
      </c>
      <c r="B36" s="138" t="s">
        <v>2</v>
      </c>
      <c r="C36" s="138" t="s">
        <v>0</v>
      </c>
      <c r="D36" s="42" t="s">
        <v>14</v>
      </c>
      <c r="E36" s="175" t="s">
        <v>105</v>
      </c>
      <c r="F36" s="168"/>
      <c r="G36" s="42" t="s">
        <v>13</v>
      </c>
      <c r="H36" s="42" t="s">
        <v>112</v>
      </c>
      <c r="I36" s="43" t="s">
        <v>18</v>
      </c>
      <c r="J36" s="136" t="s">
        <v>113</v>
      </c>
      <c r="K36" s="63"/>
      <c r="L36" s="63"/>
      <c r="M36" s="68"/>
      <c r="N36" s="44"/>
      <c r="O36" s="45"/>
      <c r="P36" s="143">
        <v>19.6</v>
      </c>
      <c r="Q36" s="143">
        <v>20.1</v>
      </c>
      <c r="R36" s="8"/>
      <c r="S36" s="69"/>
      <c r="T36" s="9"/>
      <c r="U36" s="9"/>
      <c r="V36" s="9"/>
      <c r="W36" s="9"/>
      <c r="X36" s="9"/>
      <c r="Y36" s="9"/>
      <c r="Z36" s="9"/>
    </row>
    <row r="37" spans="1:26" s="2" customFormat="1" ht="12.75">
      <c r="A37" s="32">
        <v>24</v>
      </c>
      <c r="B37" s="33" t="s">
        <v>2</v>
      </c>
      <c r="C37" s="33" t="s">
        <v>0</v>
      </c>
      <c r="D37" s="34" t="s">
        <v>15</v>
      </c>
      <c r="E37" s="176" t="s">
        <v>4</v>
      </c>
      <c r="F37" s="177"/>
      <c r="G37" s="34" t="s">
        <v>3</v>
      </c>
      <c r="H37" s="34" t="s">
        <v>1</v>
      </c>
      <c r="I37" s="35" t="s">
        <v>2</v>
      </c>
      <c r="J37" s="134" t="s">
        <v>30</v>
      </c>
      <c r="K37" s="61">
        <v>35</v>
      </c>
      <c r="L37" s="61">
        <f>L38</f>
        <v>23.3</v>
      </c>
      <c r="M37" s="61">
        <f>M38</f>
        <v>0</v>
      </c>
      <c r="N37" s="61">
        <f>N38</f>
        <v>25</v>
      </c>
      <c r="O37" s="62">
        <f>O38</f>
        <v>35</v>
      </c>
      <c r="P37" s="123">
        <f>SUM(P38)</f>
        <v>0.5</v>
      </c>
      <c r="Q37" s="123">
        <f>SUM(Q38)</f>
        <v>0.5</v>
      </c>
      <c r="R37" s="8"/>
      <c r="S37" s="9"/>
      <c r="T37" s="9"/>
      <c r="U37" s="9"/>
      <c r="V37" s="9"/>
      <c r="W37" s="9"/>
      <c r="X37" s="9"/>
      <c r="Y37" s="9"/>
      <c r="Z37" s="9"/>
    </row>
    <row r="38" spans="1:26" s="2" customFormat="1" ht="12.75">
      <c r="A38" s="39">
        <v>25</v>
      </c>
      <c r="B38" s="40" t="s">
        <v>2</v>
      </c>
      <c r="C38" s="41" t="s">
        <v>0</v>
      </c>
      <c r="D38" s="42" t="s">
        <v>15</v>
      </c>
      <c r="E38" s="175" t="s">
        <v>12</v>
      </c>
      <c r="F38" s="178"/>
      <c r="G38" s="42" t="s">
        <v>6</v>
      </c>
      <c r="H38" s="42" t="s">
        <v>1</v>
      </c>
      <c r="I38" s="43" t="s">
        <v>18</v>
      </c>
      <c r="J38" s="133" t="s">
        <v>31</v>
      </c>
      <c r="K38" s="70">
        <v>35</v>
      </c>
      <c r="L38" s="70">
        <v>23.3</v>
      </c>
      <c r="M38" s="71"/>
      <c r="N38" s="44">
        <v>25</v>
      </c>
      <c r="O38" s="45">
        <v>35</v>
      </c>
      <c r="P38" s="143">
        <v>0.5</v>
      </c>
      <c r="Q38" s="143">
        <v>0.5</v>
      </c>
      <c r="R38" s="8"/>
      <c r="S38" s="9"/>
      <c r="T38" s="9"/>
      <c r="U38" s="9"/>
      <c r="V38" s="9"/>
      <c r="W38" s="9"/>
      <c r="X38" s="9"/>
      <c r="Y38" s="9"/>
      <c r="Z38" s="9"/>
    </row>
    <row r="39" spans="1:26" s="2" customFormat="1" ht="25.5">
      <c r="A39" s="32">
        <v>26</v>
      </c>
      <c r="B39" s="33" t="s">
        <v>2</v>
      </c>
      <c r="C39" s="33" t="s">
        <v>0</v>
      </c>
      <c r="D39" s="34" t="s">
        <v>16</v>
      </c>
      <c r="E39" s="176" t="s">
        <v>4</v>
      </c>
      <c r="F39" s="177"/>
      <c r="G39" s="34" t="s">
        <v>3</v>
      </c>
      <c r="H39" s="34" t="s">
        <v>1</v>
      </c>
      <c r="I39" s="35" t="s">
        <v>2</v>
      </c>
      <c r="J39" s="132" t="s">
        <v>94</v>
      </c>
      <c r="K39" s="61" t="e">
        <f>#REF!</f>
        <v>#REF!</v>
      </c>
      <c r="L39" s="61" t="e">
        <f>#REF!</f>
        <v>#REF!</v>
      </c>
      <c r="M39" s="61" t="e">
        <f>#REF!</f>
        <v>#REF!</v>
      </c>
      <c r="N39" s="61" t="e">
        <f>#REF!</f>
        <v>#REF!</v>
      </c>
      <c r="O39" s="62" t="e">
        <f>#REF!</f>
        <v>#REF!</v>
      </c>
      <c r="P39" s="123">
        <f>SUM(P40)</f>
        <v>0</v>
      </c>
      <c r="Q39" s="123">
        <f>SUM(Q40)</f>
        <v>0</v>
      </c>
      <c r="R39" s="8"/>
      <c r="S39" s="9"/>
      <c r="T39" s="9"/>
      <c r="U39" s="9"/>
      <c r="V39" s="9"/>
      <c r="W39" s="9"/>
      <c r="X39" s="9"/>
      <c r="Y39" s="9"/>
      <c r="Z39" s="9"/>
    </row>
    <row r="40" spans="1:26" s="2" customFormat="1" ht="38.25">
      <c r="A40" s="39">
        <v>27</v>
      </c>
      <c r="B40" s="40" t="s">
        <v>2</v>
      </c>
      <c r="C40" s="41" t="s">
        <v>0</v>
      </c>
      <c r="D40" s="42" t="s">
        <v>16</v>
      </c>
      <c r="E40" s="175" t="s">
        <v>78</v>
      </c>
      <c r="F40" s="168"/>
      <c r="G40" s="42" t="s">
        <v>13</v>
      </c>
      <c r="H40" s="42" t="s">
        <v>67</v>
      </c>
      <c r="I40" s="43" t="s">
        <v>19</v>
      </c>
      <c r="J40" s="137" t="s">
        <v>129</v>
      </c>
      <c r="K40" s="63"/>
      <c r="L40" s="63"/>
      <c r="M40" s="71"/>
      <c r="N40" s="44"/>
      <c r="O40" s="45"/>
      <c r="P40" s="143">
        <v>0</v>
      </c>
      <c r="Q40" s="143">
        <v>0</v>
      </c>
      <c r="R40" s="8"/>
      <c r="S40" s="9"/>
      <c r="T40" s="9"/>
      <c r="U40" s="9"/>
      <c r="V40" s="9"/>
      <c r="W40" s="9"/>
      <c r="X40" s="9"/>
      <c r="Y40" s="9"/>
      <c r="Z40" s="9"/>
    </row>
    <row r="41" spans="1:26" s="2" customFormat="1" ht="32.25" customHeight="1">
      <c r="A41" s="32">
        <v>28</v>
      </c>
      <c r="B41" s="33" t="s">
        <v>2</v>
      </c>
      <c r="C41" s="33" t="s">
        <v>0</v>
      </c>
      <c r="D41" s="34" t="s">
        <v>17</v>
      </c>
      <c r="E41" s="176" t="s">
        <v>4</v>
      </c>
      <c r="F41" s="177"/>
      <c r="G41" s="34" t="s">
        <v>3</v>
      </c>
      <c r="H41" s="34" t="s">
        <v>1</v>
      </c>
      <c r="I41" s="35" t="s">
        <v>2</v>
      </c>
      <c r="J41" s="132" t="s">
        <v>35</v>
      </c>
      <c r="K41" s="61">
        <f>SUM(K45:K46)</f>
        <v>10186</v>
      </c>
      <c r="L41" s="61">
        <f>SUM(L45:L46)</f>
        <v>48.2</v>
      </c>
      <c r="M41" s="61">
        <f>SUM(M45:M46)</f>
        <v>0</v>
      </c>
      <c r="N41" s="61">
        <f>SUM(N45:N46)</f>
        <v>58</v>
      </c>
      <c r="O41" s="62">
        <f>SUM(O45:O46)</f>
        <v>150</v>
      </c>
      <c r="P41" s="123">
        <f>SUM(P42+P43+P44+P45+P46)</f>
        <v>3225.7000000000003</v>
      </c>
      <c r="Q41" s="123">
        <f>SUM(Q42+Q43+Q44+Q45+Q46)</f>
        <v>3353.1000000000004</v>
      </c>
      <c r="R41" s="8"/>
      <c r="S41" s="9"/>
      <c r="T41" s="9"/>
      <c r="U41" s="9"/>
      <c r="V41" s="9"/>
      <c r="W41" s="9"/>
      <c r="X41" s="9"/>
      <c r="Y41" s="9"/>
      <c r="Z41" s="9"/>
    </row>
    <row r="42" spans="1:26" s="2" customFormat="1" ht="32.25" customHeight="1">
      <c r="A42" s="39">
        <v>29</v>
      </c>
      <c r="B42" s="41" t="s">
        <v>2</v>
      </c>
      <c r="C42" s="41" t="s">
        <v>0</v>
      </c>
      <c r="D42" s="42" t="s">
        <v>17</v>
      </c>
      <c r="E42" s="175" t="s">
        <v>71</v>
      </c>
      <c r="F42" s="168"/>
      <c r="G42" s="42" t="s">
        <v>13</v>
      </c>
      <c r="H42" s="42" t="s">
        <v>1</v>
      </c>
      <c r="I42" s="73" t="s">
        <v>72</v>
      </c>
      <c r="J42" s="130" t="s">
        <v>73</v>
      </c>
      <c r="K42" s="74"/>
      <c r="L42" s="74"/>
      <c r="M42" s="71"/>
      <c r="N42" s="75"/>
      <c r="O42" s="76"/>
      <c r="P42" s="143">
        <v>19.9</v>
      </c>
      <c r="Q42" s="143">
        <v>19.9</v>
      </c>
      <c r="R42" s="8"/>
      <c r="S42" s="9"/>
      <c r="T42" s="9"/>
      <c r="U42" s="9"/>
      <c r="V42" s="9"/>
      <c r="W42" s="9"/>
      <c r="X42" s="9"/>
      <c r="Y42" s="9"/>
      <c r="Z42" s="9"/>
    </row>
    <row r="43" spans="1:26" s="2" customFormat="1" ht="79.5" customHeight="1">
      <c r="A43" s="39">
        <v>30</v>
      </c>
      <c r="B43" s="41" t="s">
        <v>2</v>
      </c>
      <c r="C43" s="41" t="s">
        <v>0</v>
      </c>
      <c r="D43" s="42" t="s">
        <v>17</v>
      </c>
      <c r="E43" s="175" t="s">
        <v>74</v>
      </c>
      <c r="F43" s="168"/>
      <c r="G43" s="42" t="s">
        <v>13</v>
      </c>
      <c r="H43" s="42" t="s">
        <v>64</v>
      </c>
      <c r="I43" s="73" t="s">
        <v>72</v>
      </c>
      <c r="J43" s="128" t="s">
        <v>75</v>
      </c>
      <c r="K43" s="74"/>
      <c r="L43" s="74"/>
      <c r="M43" s="71"/>
      <c r="N43" s="75"/>
      <c r="O43" s="76"/>
      <c r="P43" s="143">
        <v>2080.9</v>
      </c>
      <c r="Q43" s="143">
        <v>2163.3</v>
      </c>
      <c r="R43" s="8"/>
      <c r="S43" s="9"/>
      <c r="T43" s="9"/>
      <c r="U43" s="9"/>
      <c r="V43" s="9"/>
      <c r="W43" s="9"/>
      <c r="X43" s="9"/>
      <c r="Y43" s="9"/>
      <c r="Z43" s="9"/>
    </row>
    <row r="44" spans="1:26" s="2" customFormat="1" ht="69" customHeight="1">
      <c r="A44" s="39">
        <v>31</v>
      </c>
      <c r="B44" s="41" t="s">
        <v>2</v>
      </c>
      <c r="C44" s="41" t="s">
        <v>0</v>
      </c>
      <c r="D44" s="42" t="s">
        <v>17</v>
      </c>
      <c r="E44" s="179" t="s">
        <v>74</v>
      </c>
      <c r="F44" s="168"/>
      <c r="G44" s="42" t="s">
        <v>13</v>
      </c>
      <c r="H44" s="42" t="s">
        <v>1</v>
      </c>
      <c r="I44" s="73" t="s">
        <v>76</v>
      </c>
      <c r="J44" s="128" t="s">
        <v>77</v>
      </c>
      <c r="K44" s="74"/>
      <c r="L44" s="74"/>
      <c r="M44" s="71"/>
      <c r="N44" s="75"/>
      <c r="O44" s="76"/>
      <c r="P44" s="143">
        <v>520</v>
      </c>
      <c r="Q44" s="143">
        <v>540.8</v>
      </c>
      <c r="R44" s="8"/>
      <c r="S44" s="9"/>
      <c r="T44" s="9"/>
      <c r="U44" s="9"/>
      <c r="V44" s="9"/>
      <c r="W44" s="9"/>
      <c r="X44" s="9"/>
      <c r="Y44" s="9"/>
      <c r="Z44" s="9"/>
    </row>
    <row r="45" spans="1:26" s="2" customFormat="1" ht="36.75" customHeight="1">
      <c r="A45" s="39">
        <v>32</v>
      </c>
      <c r="B45" s="41" t="s">
        <v>2</v>
      </c>
      <c r="C45" s="41" t="s">
        <v>0</v>
      </c>
      <c r="D45" s="42" t="s">
        <v>17</v>
      </c>
      <c r="E45" s="175" t="s">
        <v>68</v>
      </c>
      <c r="F45" s="178"/>
      <c r="G45" s="42" t="s">
        <v>13</v>
      </c>
      <c r="H45" s="42" t="s">
        <v>1</v>
      </c>
      <c r="I45" s="43" t="s">
        <v>36</v>
      </c>
      <c r="J45" s="128" t="s">
        <v>69</v>
      </c>
      <c r="K45" s="63">
        <v>10171</v>
      </c>
      <c r="L45" s="63">
        <v>0</v>
      </c>
      <c r="M45" s="71"/>
      <c r="N45" s="44">
        <v>0</v>
      </c>
      <c r="O45" s="45">
        <v>100</v>
      </c>
      <c r="P45" s="143">
        <v>84.9</v>
      </c>
      <c r="Q45" s="143">
        <v>88.3</v>
      </c>
      <c r="R45" s="8"/>
      <c r="S45" s="9"/>
      <c r="T45" s="9"/>
      <c r="U45" s="9"/>
      <c r="V45" s="9"/>
      <c r="W45" s="9"/>
      <c r="X45" s="9"/>
      <c r="Y45" s="9"/>
      <c r="Z45" s="9"/>
    </row>
    <row r="46" spans="1:26" s="2" customFormat="1" ht="39" customHeight="1">
      <c r="A46" s="39">
        <v>33</v>
      </c>
      <c r="B46" s="41" t="s">
        <v>2</v>
      </c>
      <c r="C46" s="41" t="s">
        <v>0</v>
      </c>
      <c r="D46" s="42" t="s">
        <v>17</v>
      </c>
      <c r="E46" s="175" t="s">
        <v>70</v>
      </c>
      <c r="F46" s="178"/>
      <c r="G46" s="42" t="s">
        <v>13</v>
      </c>
      <c r="H46" s="42" t="s">
        <v>1</v>
      </c>
      <c r="I46" s="43" t="s">
        <v>36</v>
      </c>
      <c r="J46" s="128" t="s">
        <v>92</v>
      </c>
      <c r="K46" s="63">
        <v>15</v>
      </c>
      <c r="L46" s="63">
        <v>48.2</v>
      </c>
      <c r="M46" s="71"/>
      <c r="N46" s="44">
        <v>58</v>
      </c>
      <c r="O46" s="45">
        <v>50</v>
      </c>
      <c r="P46" s="143">
        <v>520</v>
      </c>
      <c r="Q46" s="143">
        <v>540.8</v>
      </c>
      <c r="R46" s="8"/>
      <c r="S46" s="9"/>
      <c r="T46" s="9"/>
      <c r="U46" s="9"/>
      <c r="V46" s="9"/>
      <c r="W46" s="9"/>
      <c r="X46" s="9"/>
      <c r="Y46" s="9"/>
      <c r="Z46" s="9"/>
    </row>
    <row r="47" spans="1:26" s="2" customFormat="1" ht="12.75">
      <c r="A47" s="32">
        <v>34</v>
      </c>
      <c r="B47" s="33" t="s">
        <v>2</v>
      </c>
      <c r="C47" s="34" t="s">
        <v>20</v>
      </c>
      <c r="D47" s="34" t="s">
        <v>3</v>
      </c>
      <c r="E47" s="176" t="s">
        <v>4</v>
      </c>
      <c r="F47" s="177"/>
      <c r="G47" s="34" t="s">
        <v>3</v>
      </c>
      <c r="H47" s="34" t="s">
        <v>1</v>
      </c>
      <c r="I47" s="77" t="s">
        <v>2</v>
      </c>
      <c r="J47" s="64" t="s">
        <v>39</v>
      </c>
      <c r="K47" s="78" t="e">
        <f aca="true" t="shared" si="0" ref="K47:Q47">SUM(K48)</f>
        <v>#REF!</v>
      </c>
      <c r="L47" s="78" t="e">
        <f t="shared" si="0"/>
        <v>#REF!</v>
      </c>
      <c r="M47" s="78" t="e">
        <f t="shared" si="0"/>
        <v>#REF!</v>
      </c>
      <c r="N47" s="78" t="e">
        <f t="shared" si="0"/>
        <v>#REF!</v>
      </c>
      <c r="O47" s="79" t="e">
        <f t="shared" si="0"/>
        <v>#REF!</v>
      </c>
      <c r="P47" s="123">
        <f t="shared" si="0"/>
        <v>329324.3</v>
      </c>
      <c r="Q47" s="123">
        <f t="shared" si="0"/>
        <v>296955.5</v>
      </c>
      <c r="R47" s="8"/>
      <c r="S47" s="9"/>
      <c r="T47" s="9"/>
      <c r="U47" s="9"/>
      <c r="V47" s="9"/>
      <c r="W47" s="9"/>
      <c r="X47" s="9"/>
      <c r="Y47" s="9"/>
      <c r="Z47" s="9"/>
    </row>
    <row r="48" spans="1:26" s="2" customFormat="1" ht="25.5">
      <c r="A48" s="32">
        <v>35</v>
      </c>
      <c r="B48" s="80" t="s">
        <v>2</v>
      </c>
      <c r="C48" s="81" t="s">
        <v>20</v>
      </c>
      <c r="D48" s="81" t="s">
        <v>10</v>
      </c>
      <c r="E48" s="176" t="s">
        <v>4</v>
      </c>
      <c r="F48" s="177"/>
      <c r="G48" s="81" t="s">
        <v>3</v>
      </c>
      <c r="H48" s="81" t="s">
        <v>1</v>
      </c>
      <c r="I48" s="82" t="s">
        <v>2</v>
      </c>
      <c r="J48" s="83" t="s">
        <v>22</v>
      </c>
      <c r="K48" s="78" t="e">
        <f>K50+K51+K57+#REF!+#REF!</f>
        <v>#REF!</v>
      </c>
      <c r="L48" s="78" t="e">
        <f>L50+L51+L57+#REF!+#REF!+#REF!</f>
        <v>#REF!</v>
      </c>
      <c r="M48" s="78" t="e">
        <f>M50+M51+M57+#REF!+#REF!+#REF!</f>
        <v>#REF!</v>
      </c>
      <c r="N48" s="78" t="e">
        <f>N50+N51+N57+#REF!+#REF!</f>
        <v>#REF!</v>
      </c>
      <c r="O48" s="79" t="e">
        <f>O50+O51+O57+#REF!+#REF!</f>
        <v>#REF!</v>
      </c>
      <c r="P48" s="123">
        <f>SUM(P49+P50+P51+P57+P74+P76)</f>
        <v>329324.3</v>
      </c>
      <c r="Q48" s="123">
        <f>SUM(Q49+Q50+Q51+Q57+Q74+Q76)</f>
        <v>296955.5</v>
      </c>
      <c r="R48" s="8"/>
      <c r="S48" s="9"/>
      <c r="T48" s="9"/>
      <c r="U48" s="9"/>
      <c r="V48" s="9"/>
      <c r="W48" s="9"/>
      <c r="X48" s="9"/>
      <c r="Y48" s="9"/>
      <c r="Z48" s="9"/>
    </row>
    <row r="49" spans="1:26" s="2" customFormat="1" ht="37.5" customHeight="1">
      <c r="A49" s="32">
        <v>36</v>
      </c>
      <c r="B49" s="80" t="s">
        <v>2</v>
      </c>
      <c r="C49" s="81" t="s">
        <v>20</v>
      </c>
      <c r="D49" s="81" t="s">
        <v>10</v>
      </c>
      <c r="E49" s="176" t="s">
        <v>53</v>
      </c>
      <c r="F49" s="168"/>
      <c r="G49" s="81" t="s">
        <v>13</v>
      </c>
      <c r="H49" s="81" t="s">
        <v>1</v>
      </c>
      <c r="I49" s="82" t="s">
        <v>88</v>
      </c>
      <c r="J49" s="124" t="s">
        <v>106</v>
      </c>
      <c r="K49" s="84"/>
      <c r="L49" s="84"/>
      <c r="M49" s="85"/>
      <c r="N49" s="84"/>
      <c r="O49" s="79"/>
      <c r="P49" s="123">
        <v>84952</v>
      </c>
      <c r="Q49" s="123">
        <v>77928</v>
      </c>
      <c r="R49" s="8"/>
      <c r="S49" s="9"/>
      <c r="T49" s="9"/>
      <c r="U49" s="9"/>
      <c r="V49" s="9"/>
      <c r="W49" s="9"/>
      <c r="X49" s="9"/>
      <c r="Y49" s="9"/>
      <c r="Z49" s="9"/>
    </row>
    <row r="50" spans="1:26" s="5" customFormat="1" ht="33.75" customHeight="1">
      <c r="A50" s="32">
        <v>37</v>
      </c>
      <c r="B50" s="33" t="s">
        <v>2</v>
      </c>
      <c r="C50" s="34" t="s">
        <v>20</v>
      </c>
      <c r="D50" s="34" t="s">
        <v>10</v>
      </c>
      <c r="E50" s="176" t="s">
        <v>91</v>
      </c>
      <c r="F50" s="177"/>
      <c r="G50" s="34" t="s">
        <v>13</v>
      </c>
      <c r="H50" s="34" t="s">
        <v>1</v>
      </c>
      <c r="I50" s="77" t="s">
        <v>88</v>
      </c>
      <c r="J50" s="124" t="s">
        <v>93</v>
      </c>
      <c r="K50" s="86">
        <f>66999+285</f>
        <v>67284</v>
      </c>
      <c r="L50" s="86">
        <v>56071</v>
      </c>
      <c r="M50" s="87"/>
      <c r="N50" s="86">
        <f>66999+285</f>
        <v>67284</v>
      </c>
      <c r="O50" s="67">
        <v>85626</v>
      </c>
      <c r="P50" s="123">
        <v>95761</v>
      </c>
      <c r="Q50" s="123">
        <v>79926</v>
      </c>
      <c r="R50" s="88"/>
      <c r="S50" s="65"/>
      <c r="T50" s="65"/>
      <c r="U50" s="65"/>
      <c r="V50" s="65"/>
      <c r="W50" s="65"/>
      <c r="X50" s="65"/>
      <c r="Y50" s="65"/>
      <c r="Z50" s="65"/>
    </row>
    <row r="51" spans="1:26" s="6" customFormat="1" ht="25.5">
      <c r="A51" s="89">
        <v>38</v>
      </c>
      <c r="B51" s="33" t="s">
        <v>2</v>
      </c>
      <c r="C51" s="34" t="s">
        <v>20</v>
      </c>
      <c r="D51" s="34" t="s">
        <v>10</v>
      </c>
      <c r="E51" s="176" t="s">
        <v>54</v>
      </c>
      <c r="F51" s="177"/>
      <c r="G51" s="34" t="s">
        <v>3</v>
      </c>
      <c r="H51" s="34" t="s">
        <v>1</v>
      </c>
      <c r="I51" s="77" t="s">
        <v>88</v>
      </c>
      <c r="J51" s="90" t="s">
        <v>47</v>
      </c>
      <c r="K51" s="61">
        <f>SUM(K54:K54)</f>
        <v>1413</v>
      </c>
      <c r="L51" s="61">
        <v>29044.7</v>
      </c>
      <c r="M51" s="61">
        <v>29044.7</v>
      </c>
      <c r="N51" s="61">
        <f>SUM(N54:N54)</f>
        <v>1413</v>
      </c>
      <c r="O51" s="62">
        <f>O54</f>
        <v>1383</v>
      </c>
      <c r="P51" s="123">
        <f>SUM(P52:P54)</f>
        <v>19958.6</v>
      </c>
      <c r="Q51" s="123">
        <f>SUM(Q52:Q54)</f>
        <v>5677.7</v>
      </c>
      <c r="R51" s="88"/>
      <c r="S51" s="65"/>
      <c r="T51" s="65"/>
      <c r="U51" s="65"/>
      <c r="V51" s="65"/>
      <c r="W51" s="65"/>
      <c r="X51" s="65"/>
      <c r="Y51" s="65"/>
      <c r="Z51" s="65"/>
    </row>
    <row r="52" spans="1:26" ht="12.75">
      <c r="A52" s="91">
        <v>39</v>
      </c>
      <c r="B52" s="92"/>
      <c r="C52" s="93"/>
      <c r="D52" s="93"/>
      <c r="E52" s="94"/>
      <c r="F52" s="92"/>
      <c r="G52" s="93"/>
      <c r="H52" s="93"/>
      <c r="I52" s="95"/>
      <c r="J52" s="96" t="s">
        <v>21</v>
      </c>
      <c r="K52" s="44"/>
      <c r="L52" s="44"/>
      <c r="M52" s="13"/>
      <c r="N52" s="44"/>
      <c r="O52" s="45"/>
      <c r="P52" s="143"/>
      <c r="Q52" s="143"/>
      <c r="R52" s="8"/>
      <c r="S52" s="8"/>
      <c r="T52" s="8"/>
      <c r="U52" s="8"/>
      <c r="V52" s="8"/>
      <c r="W52" s="8"/>
      <c r="X52" s="8"/>
      <c r="Y52" s="8"/>
      <c r="Z52" s="8"/>
    </row>
    <row r="53" spans="1:26" ht="38.25">
      <c r="A53" s="91">
        <v>40</v>
      </c>
      <c r="B53" s="92" t="s">
        <v>2</v>
      </c>
      <c r="C53" s="93" t="s">
        <v>20</v>
      </c>
      <c r="D53" s="93" t="s">
        <v>10</v>
      </c>
      <c r="E53" s="163" t="s">
        <v>123</v>
      </c>
      <c r="F53" s="169"/>
      <c r="G53" s="93" t="s">
        <v>13</v>
      </c>
      <c r="H53" s="93" t="s">
        <v>1</v>
      </c>
      <c r="I53" s="95" t="s">
        <v>88</v>
      </c>
      <c r="J53" s="96" t="s">
        <v>124</v>
      </c>
      <c r="K53" s="56"/>
      <c r="L53" s="56"/>
      <c r="M53" s="13"/>
      <c r="N53" s="56"/>
      <c r="O53" s="57"/>
      <c r="P53" s="143">
        <v>14501.5</v>
      </c>
      <c r="Q53" s="143">
        <v>0</v>
      </c>
      <c r="R53" s="8"/>
      <c r="S53" s="8"/>
      <c r="T53" s="8"/>
      <c r="U53" s="8"/>
      <c r="V53" s="8"/>
      <c r="W53" s="8"/>
      <c r="X53" s="8"/>
      <c r="Y53" s="8"/>
      <c r="Z53" s="8"/>
    </row>
    <row r="54" spans="1:26" s="2" customFormat="1" ht="27" customHeight="1">
      <c r="A54" s="89">
        <v>41</v>
      </c>
      <c r="B54" s="33" t="s">
        <v>2</v>
      </c>
      <c r="C54" s="34" t="s">
        <v>20</v>
      </c>
      <c r="D54" s="34" t="s">
        <v>10</v>
      </c>
      <c r="E54" s="176" t="s">
        <v>55</v>
      </c>
      <c r="F54" s="177"/>
      <c r="G54" s="34" t="s">
        <v>13</v>
      </c>
      <c r="H54" s="34" t="s">
        <v>1</v>
      </c>
      <c r="I54" s="77" t="s">
        <v>88</v>
      </c>
      <c r="J54" s="97" t="s">
        <v>49</v>
      </c>
      <c r="K54" s="36">
        <f aca="true" t="shared" si="1" ref="K54:P54">SUM(K55:K56)</f>
        <v>1413</v>
      </c>
      <c r="L54" s="36">
        <f t="shared" si="1"/>
        <v>1413</v>
      </c>
      <c r="M54" s="36">
        <f t="shared" si="1"/>
        <v>0</v>
      </c>
      <c r="N54" s="36">
        <f t="shared" si="1"/>
        <v>1413</v>
      </c>
      <c r="O54" s="37">
        <f t="shared" si="1"/>
        <v>1383</v>
      </c>
      <c r="P54" s="125">
        <f t="shared" si="1"/>
        <v>5457.1</v>
      </c>
      <c r="Q54" s="125">
        <f>SUM(Q55:Q56)</f>
        <v>5677.7</v>
      </c>
      <c r="R54" s="8"/>
      <c r="S54" s="9"/>
      <c r="T54" s="9"/>
      <c r="U54" s="9"/>
      <c r="V54" s="9"/>
      <c r="W54" s="9"/>
      <c r="X54" s="9"/>
      <c r="Y54" s="9"/>
      <c r="Z54" s="9"/>
    </row>
    <row r="55" spans="1:26" ht="25.5">
      <c r="A55" s="91">
        <v>42</v>
      </c>
      <c r="B55" s="92" t="s">
        <v>2</v>
      </c>
      <c r="C55" s="93" t="s">
        <v>20</v>
      </c>
      <c r="D55" s="93" t="s">
        <v>10</v>
      </c>
      <c r="E55" s="163" t="s">
        <v>55</v>
      </c>
      <c r="F55" s="169"/>
      <c r="G55" s="93" t="s">
        <v>13</v>
      </c>
      <c r="H55" s="93" t="s">
        <v>1</v>
      </c>
      <c r="I55" s="95" t="s">
        <v>88</v>
      </c>
      <c r="J55" s="99" t="s">
        <v>95</v>
      </c>
      <c r="K55" s="98"/>
      <c r="L55" s="98"/>
      <c r="M55" s="13"/>
      <c r="N55" s="44"/>
      <c r="O55" s="45"/>
      <c r="P55" s="143">
        <v>3668</v>
      </c>
      <c r="Q55" s="143">
        <v>3817</v>
      </c>
      <c r="R55" s="8"/>
      <c r="S55" s="8"/>
      <c r="T55" s="8"/>
      <c r="U55" s="8"/>
      <c r="V55" s="8"/>
      <c r="W55" s="8"/>
      <c r="X55" s="8"/>
      <c r="Y55" s="8"/>
      <c r="Z55" s="8"/>
    </row>
    <row r="56" spans="1:26" ht="51" customHeight="1">
      <c r="A56" s="91">
        <v>43</v>
      </c>
      <c r="B56" s="92" t="s">
        <v>2</v>
      </c>
      <c r="C56" s="93" t="s">
        <v>20</v>
      </c>
      <c r="D56" s="93" t="s">
        <v>10</v>
      </c>
      <c r="E56" s="163" t="s">
        <v>55</v>
      </c>
      <c r="F56" s="169"/>
      <c r="G56" s="93" t="s">
        <v>13</v>
      </c>
      <c r="H56" s="93" t="s">
        <v>1</v>
      </c>
      <c r="I56" s="95" t="s">
        <v>88</v>
      </c>
      <c r="J56" s="100" t="s">
        <v>96</v>
      </c>
      <c r="K56" s="44">
        <v>1413</v>
      </c>
      <c r="L56" s="44">
        <v>1413</v>
      </c>
      <c r="M56" s="13"/>
      <c r="N56" s="44">
        <v>1413</v>
      </c>
      <c r="O56" s="45">
        <v>1383</v>
      </c>
      <c r="P56" s="143">
        <v>1789.1</v>
      </c>
      <c r="Q56" s="143">
        <v>1860.7</v>
      </c>
      <c r="R56" s="8"/>
      <c r="S56" s="8"/>
      <c r="T56" s="8"/>
      <c r="U56" s="8"/>
      <c r="V56" s="8"/>
      <c r="W56" s="8"/>
      <c r="X56" s="8"/>
      <c r="Y56" s="8"/>
      <c r="Z56" s="8"/>
    </row>
    <row r="57" spans="1:26" ht="18" customHeight="1">
      <c r="A57" s="89">
        <v>44</v>
      </c>
      <c r="B57" s="101" t="s">
        <v>2</v>
      </c>
      <c r="C57" s="102" t="s">
        <v>20</v>
      </c>
      <c r="D57" s="102" t="s">
        <v>10</v>
      </c>
      <c r="E57" s="165" t="s">
        <v>56</v>
      </c>
      <c r="F57" s="166"/>
      <c r="G57" s="102" t="s">
        <v>3</v>
      </c>
      <c r="H57" s="102" t="s">
        <v>1</v>
      </c>
      <c r="I57" s="103" t="s">
        <v>88</v>
      </c>
      <c r="J57" s="104" t="s">
        <v>57</v>
      </c>
      <c r="K57" s="61">
        <f>SUM(K58:K60,K63,K71)</f>
        <v>61217</v>
      </c>
      <c r="L57" s="61">
        <f>SUM(L58:L60,L63,L71)</f>
        <v>51844</v>
      </c>
      <c r="M57" s="61">
        <f>SUM(M58:M60,M63,M71)</f>
        <v>0</v>
      </c>
      <c r="N57" s="61">
        <f>SUM(N58:N60,N63,N71)</f>
        <v>61196</v>
      </c>
      <c r="O57" s="62">
        <f>SUM(O58:O60,O63,O71)</f>
        <v>64403.8</v>
      </c>
      <c r="P57" s="123">
        <f>SUM(P58+P59+P60+P61+P62+P63+P71)</f>
        <v>120457.9</v>
      </c>
      <c r="Q57" s="123">
        <f>SUM(Q58+Q59+Q60+Q61+Q62+Q63+Q71)</f>
        <v>125121</v>
      </c>
      <c r="R57" s="8"/>
      <c r="S57" s="8"/>
      <c r="T57" s="8"/>
      <c r="U57" s="8"/>
      <c r="V57" s="8"/>
      <c r="W57" s="8"/>
      <c r="X57" s="8"/>
      <c r="Y57" s="8"/>
      <c r="Z57" s="8"/>
    </row>
    <row r="58" spans="1:26" ht="53.25" customHeight="1" thickBot="1">
      <c r="A58" s="91">
        <v>45</v>
      </c>
      <c r="B58" s="92" t="s">
        <v>2</v>
      </c>
      <c r="C58" s="93" t="s">
        <v>20</v>
      </c>
      <c r="D58" s="93" t="s">
        <v>10</v>
      </c>
      <c r="E58" s="163" t="s">
        <v>58</v>
      </c>
      <c r="F58" s="167"/>
      <c r="G58" s="93" t="s">
        <v>13</v>
      </c>
      <c r="H58" s="93" t="s">
        <v>1</v>
      </c>
      <c r="I58" s="95" t="s">
        <v>88</v>
      </c>
      <c r="J58" s="106" t="s">
        <v>120</v>
      </c>
      <c r="K58" s="56">
        <v>5814</v>
      </c>
      <c r="L58" s="56">
        <v>4700</v>
      </c>
      <c r="M58" s="8"/>
      <c r="N58" s="44">
        <v>5814</v>
      </c>
      <c r="O58" s="45">
        <v>6881.9</v>
      </c>
      <c r="P58" s="143">
        <v>2765.3</v>
      </c>
      <c r="Q58" s="143">
        <v>2765.2</v>
      </c>
      <c r="R58" s="8"/>
      <c r="S58" s="8"/>
      <c r="T58" s="8"/>
      <c r="U58" s="8"/>
      <c r="V58" s="8"/>
      <c r="W58" s="8"/>
      <c r="X58" s="8"/>
      <c r="Y58" s="8"/>
      <c r="Z58" s="8"/>
    </row>
    <row r="59" spans="1:26" ht="32.25" customHeight="1">
      <c r="A59" s="91">
        <v>46</v>
      </c>
      <c r="B59" s="92" t="s">
        <v>2</v>
      </c>
      <c r="C59" s="93" t="s">
        <v>20</v>
      </c>
      <c r="D59" s="93" t="s">
        <v>10</v>
      </c>
      <c r="E59" s="163" t="s">
        <v>59</v>
      </c>
      <c r="F59" s="167"/>
      <c r="G59" s="93" t="s">
        <v>13</v>
      </c>
      <c r="H59" s="93" t="s">
        <v>1</v>
      </c>
      <c r="I59" s="95" t="s">
        <v>88</v>
      </c>
      <c r="J59" s="100" t="s">
        <v>116</v>
      </c>
      <c r="K59" s="44">
        <v>433.9</v>
      </c>
      <c r="L59" s="44">
        <v>433.9</v>
      </c>
      <c r="M59" s="8"/>
      <c r="N59" s="44">
        <v>433.9</v>
      </c>
      <c r="O59" s="45">
        <v>286.4</v>
      </c>
      <c r="P59" s="143">
        <v>351.4</v>
      </c>
      <c r="Q59" s="143">
        <v>363.6</v>
      </c>
      <c r="R59" s="8"/>
      <c r="S59" s="8"/>
      <c r="T59" s="8"/>
      <c r="U59" s="8"/>
      <c r="V59" s="8"/>
      <c r="W59" s="8"/>
      <c r="X59" s="8"/>
      <c r="Y59" s="8"/>
      <c r="Z59" s="8"/>
    </row>
    <row r="60" spans="1:26" ht="39.75" customHeight="1">
      <c r="A60" s="91">
        <v>47</v>
      </c>
      <c r="B60" s="92" t="s">
        <v>2</v>
      </c>
      <c r="C60" s="93" t="s">
        <v>20</v>
      </c>
      <c r="D60" s="93" t="s">
        <v>10</v>
      </c>
      <c r="E60" s="163" t="s">
        <v>60</v>
      </c>
      <c r="F60" s="167"/>
      <c r="G60" s="93" t="s">
        <v>13</v>
      </c>
      <c r="H60" s="93" t="s">
        <v>1</v>
      </c>
      <c r="I60" s="95" t="s">
        <v>88</v>
      </c>
      <c r="J60" s="100" t="s">
        <v>114</v>
      </c>
      <c r="K60" s="44">
        <v>6565</v>
      </c>
      <c r="L60" s="44">
        <v>5152</v>
      </c>
      <c r="M60" s="8"/>
      <c r="N60" s="44">
        <v>6565</v>
      </c>
      <c r="O60" s="45">
        <v>7234</v>
      </c>
      <c r="P60" s="143">
        <v>2477.3</v>
      </c>
      <c r="Q60" s="143">
        <v>2576.4</v>
      </c>
      <c r="R60" s="8"/>
      <c r="S60" s="8"/>
      <c r="T60" s="8"/>
      <c r="U60" s="8"/>
      <c r="V60" s="8"/>
      <c r="W60" s="8"/>
      <c r="X60" s="8"/>
      <c r="Y60" s="8"/>
      <c r="Z60" s="8"/>
    </row>
    <row r="61" spans="1:26" ht="78" customHeight="1">
      <c r="A61" s="91">
        <v>48</v>
      </c>
      <c r="B61" s="92" t="s">
        <v>2</v>
      </c>
      <c r="C61" s="93" t="s">
        <v>20</v>
      </c>
      <c r="D61" s="93" t="s">
        <v>10</v>
      </c>
      <c r="E61" s="163" t="s">
        <v>107</v>
      </c>
      <c r="F61" s="167"/>
      <c r="G61" s="93" t="s">
        <v>13</v>
      </c>
      <c r="H61" s="93" t="s">
        <v>1</v>
      </c>
      <c r="I61" s="95" t="s">
        <v>88</v>
      </c>
      <c r="J61" s="135" t="s">
        <v>130</v>
      </c>
      <c r="K61" s="107"/>
      <c r="L61" s="107"/>
      <c r="M61" s="8"/>
      <c r="N61" s="107"/>
      <c r="O61" s="108"/>
      <c r="P61" s="143">
        <v>10.7</v>
      </c>
      <c r="Q61" s="143">
        <v>11.4</v>
      </c>
      <c r="R61" s="8"/>
      <c r="S61" s="8"/>
      <c r="T61" s="8"/>
      <c r="U61" s="8"/>
      <c r="V61" s="8"/>
      <c r="W61" s="8"/>
      <c r="X61" s="8"/>
      <c r="Y61" s="8"/>
      <c r="Z61" s="8"/>
    </row>
    <row r="62" spans="1:26" ht="56.25" customHeight="1">
      <c r="A62" s="91">
        <v>49</v>
      </c>
      <c r="B62" s="92" t="s">
        <v>2</v>
      </c>
      <c r="C62" s="93" t="s">
        <v>20</v>
      </c>
      <c r="D62" s="93" t="s">
        <v>10</v>
      </c>
      <c r="E62" s="163" t="s">
        <v>83</v>
      </c>
      <c r="F62" s="168"/>
      <c r="G62" s="93" t="s">
        <v>13</v>
      </c>
      <c r="H62" s="93" t="s">
        <v>1</v>
      </c>
      <c r="I62" s="95" t="s">
        <v>88</v>
      </c>
      <c r="J62" s="100" t="s">
        <v>115</v>
      </c>
      <c r="K62" s="107"/>
      <c r="L62" s="107"/>
      <c r="M62" s="8"/>
      <c r="N62" s="107"/>
      <c r="O62" s="108"/>
      <c r="P62" s="143">
        <v>0.7</v>
      </c>
      <c r="Q62" s="143">
        <v>0.6</v>
      </c>
      <c r="R62" s="8"/>
      <c r="S62" s="8"/>
      <c r="T62" s="8"/>
      <c r="U62" s="8"/>
      <c r="V62" s="8"/>
      <c r="W62" s="8"/>
      <c r="X62" s="8"/>
      <c r="Y62" s="8"/>
      <c r="Z62" s="8"/>
    </row>
    <row r="63" spans="1:26" ht="24.75" customHeight="1">
      <c r="A63" s="89">
        <v>50</v>
      </c>
      <c r="B63" s="101" t="s">
        <v>2</v>
      </c>
      <c r="C63" s="102" t="s">
        <v>20</v>
      </c>
      <c r="D63" s="102" t="s">
        <v>10</v>
      </c>
      <c r="E63" s="165" t="s">
        <v>61</v>
      </c>
      <c r="F63" s="166"/>
      <c r="G63" s="102" t="s">
        <v>13</v>
      </c>
      <c r="H63" s="102" t="s">
        <v>1</v>
      </c>
      <c r="I63" s="103" t="s">
        <v>88</v>
      </c>
      <c r="J63" s="109" t="s">
        <v>41</v>
      </c>
      <c r="K63" s="110">
        <f>SUM(K64:K68)</f>
        <v>100.1</v>
      </c>
      <c r="L63" s="110">
        <f>SUM(L64:L68)</f>
        <v>79.1</v>
      </c>
      <c r="M63" s="110">
        <f>SUM(M64:M68)</f>
        <v>0</v>
      </c>
      <c r="N63" s="110">
        <f>SUM(N64:N68)</f>
        <v>79.1</v>
      </c>
      <c r="O63" s="111">
        <f>SUM(O64:O68)</f>
        <v>83.5</v>
      </c>
      <c r="P63" s="125">
        <f>SUM(P64:P70)</f>
        <v>23834.500000000004</v>
      </c>
      <c r="Q63" s="125">
        <f>SUM(Q64:Q70)</f>
        <v>24744.800000000003</v>
      </c>
      <c r="R63" s="8"/>
      <c r="S63" s="8"/>
      <c r="T63" s="8"/>
      <c r="U63" s="8"/>
      <c r="V63" s="8"/>
      <c r="W63" s="8"/>
      <c r="X63" s="8"/>
      <c r="Y63" s="8"/>
      <c r="Z63" s="8"/>
    </row>
    <row r="64" spans="1:26" ht="51.75" customHeight="1">
      <c r="A64" s="91">
        <v>51</v>
      </c>
      <c r="B64" s="92" t="s">
        <v>2</v>
      </c>
      <c r="C64" s="93" t="s">
        <v>20</v>
      </c>
      <c r="D64" s="93" t="s">
        <v>10</v>
      </c>
      <c r="E64" s="163" t="s">
        <v>61</v>
      </c>
      <c r="F64" s="169"/>
      <c r="G64" s="93" t="s">
        <v>13</v>
      </c>
      <c r="H64" s="93" t="s">
        <v>1</v>
      </c>
      <c r="I64" s="95" t="s">
        <v>88</v>
      </c>
      <c r="J64" s="72" t="s">
        <v>97</v>
      </c>
      <c r="K64" s="44">
        <v>21</v>
      </c>
      <c r="L64" s="44"/>
      <c r="M64" s="8"/>
      <c r="N64" s="44"/>
      <c r="O64" s="45"/>
      <c r="P64" s="143">
        <v>769</v>
      </c>
      <c r="Q64" s="143">
        <v>769</v>
      </c>
      <c r="R64" s="8"/>
      <c r="S64" s="8"/>
      <c r="T64" s="8"/>
      <c r="U64" s="8"/>
      <c r="V64" s="8"/>
      <c r="W64" s="8"/>
      <c r="X64" s="8"/>
      <c r="Y64" s="8"/>
      <c r="Z64" s="8"/>
    </row>
    <row r="65" spans="1:26" ht="51.75" customHeight="1">
      <c r="A65" s="91">
        <v>52</v>
      </c>
      <c r="B65" s="92" t="s">
        <v>2</v>
      </c>
      <c r="C65" s="93" t="s">
        <v>20</v>
      </c>
      <c r="D65" s="93" t="s">
        <v>10</v>
      </c>
      <c r="E65" s="163" t="s">
        <v>61</v>
      </c>
      <c r="F65" s="169"/>
      <c r="G65" s="93" t="s">
        <v>13</v>
      </c>
      <c r="H65" s="93" t="s">
        <v>1</v>
      </c>
      <c r="I65" s="95" t="s">
        <v>88</v>
      </c>
      <c r="J65" s="7" t="s">
        <v>121</v>
      </c>
      <c r="K65" s="44"/>
      <c r="L65" s="44"/>
      <c r="M65" s="8"/>
      <c r="N65" s="44"/>
      <c r="O65" s="45"/>
      <c r="P65" s="143">
        <v>6.5</v>
      </c>
      <c r="Q65" s="143">
        <v>6.5</v>
      </c>
      <c r="R65" s="8"/>
      <c r="S65" s="8"/>
      <c r="T65" s="8"/>
      <c r="U65" s="8"/>
      <c r="V65" s="8"/>
      <c r="W65" s="8"/>
      <c r="X65" s="8"/>
      <c r="Y65" s="8"/>
      <c r="Z65" s="8"/>
    </row>
    <row r="66" spans="1:26" ht="49.5" customHeight="1">
      <c r="A66" s="91">
        <v>53</v>
      </c>
      <c r="B66" s="92" t="s">
        <v>2</v>
      </c>
      <c r="C66" s="93" t="s">
        <v>20</v>
      </c>
      <c r="D66" s="93" t="s">
        <v>10</v>
      </c>
      <c r="E66" s="163" t="s">
        <v>61</v>
      </c>
      <c r="F66" s="169"/>
      <c r="G66" s="93" t="s">
        <v>13</v>
      </c>
      <c r="H66" s="93" t="s">
        <v>1</v>
      </c>
      <c r="I66" s="95" t="s">
        <v>88</v>
      </c>
      <c r="J66" s="72" t="s">
        <v>117</v>
      </c>
      <c r="K66" s="44"/>
      <c r="L66" s="44"/>
      <c r="M66" s="8"/>
      <c r="N66" s="44"/>
      <c r="O66" s="45"/>
      <c r="P66" s="143">
        <v>22595.4</v>
      </c>
      <c r="Q66" s="143">
        <v>23499.2</v>
      </c>
      <c r="R66" s="8"/>
      <c r="S66" s="8"/>
      <c r="T66" s="8"/>
      <c r="U66" s="8"/>
      <c r="V66" s="8"/>
      <c r="W66" s="8"/>
      <c r="X66" s="8"/>
      <c r="Y66" s="8"/>
      <c r="Z66" s="8"/>
    </row>
    <row r="67" spans="1:26" ht="51">
      <c r="A67" s="91">
        <v>54</v>
      </c>
      <c r="B67" s="92" t="s">
        <v>2</v>
      </c>
      <c r="C67" s="93" t="s">
        <v>20</v>
      </c>
      <c r="D67" s="93" t="s">
        <v>10</v>
      </c>
      <c r="E67" s="163" t="s">
        <v>61</v>
      </c>
      <c r="F67" s="169"/>
      <c r="G67" s="93" t="s">
        <v>13</v>
      </c>
      <c r="H67" s="93" t="s">
        <v>1</v>
      </c>
      <c r="I67" s="95" t="s">
        <v>88</v>
      </c>
      <c r="J67" s="7" t="s">
        <v>98</v>
      </c>
      <c r="K67" s="44">
        <v>0.1</v>
      </c>
      <c r="L67" s="44">
        <v>0.1</v>
      </c>
      <c r="M67" s="8"/>
      <c r="N67" s="44">
        <v>0.1</v>
      </c>
      <c r="O67" s="45">
        <v>0.1</v>
      </c>
      <c r="P67" s="143">
        <v>0.2</v>
      </c>
      <c r="Q67" s="143">
        <v>0.2</v>
      </c>
      <c r="R67" s="8"/>
      <c r="S67" s="8"/>
      <c r="T67" s="8"/>
      <c r="U67" s="8"/>
      <c r="V67" s="8"/>
      <c r="W67" s="8"/>
      <c r="X67" s="8"/>
      <c r="Y67" s="8"/>
      <c r="Z67" s="8"/>
    </row>
    <row r="68" spans="1:26" ht="27.75" customHeight="1">
      <c r="A68" s="91">
        <v>55</v>
      </c>
      <c r="B68" s="92" t="s">
        <v>2</v>
      </c>
      <c r="C68" s="93" t="s">
        <v>20</v>
      </c>
      <c r="D68" s="93" t="s">
        <v>10</v>
      </c>
      <c r="E68" s="163" t="s">
        <v>61</v>
      </c>
      <c r="F68" s="169"/>
      <c r="G68" s="93" t="s">
        <v>13</v>
      </c>
      <c r="H68" s="93" t="s">
        <v>1</v>
      </c>
      <c r="I68" s="95" t="s">
        <v>88</v>
      </c>
      <c r="J68" s="112" t="s">
        <v>99</v>
      </c>
      <c r="K68" s="56">
        <v>79</v>
      </c>
      <c r="L68" s="56">
        <v>79</v>
      </c>
      <c r="M68" s="8"/>
      <c r="N68" s="56">
        <v>79</v>
      </c>
      <c r="O68" s="45">
        <v>83.4</v>
      </c>
      <c r="P68" s="143">
        <v>120.9</v>
      </c>
      <c r="Q68" s="143">
        <v>120.9</v>
      </c>
      <c r="R68" s="8"/>
      <c r="S68" s="8"/>
      <c r="T68" s="8"/>
      <c r="U68" s="8"/>
      <c r="V68" s="8"/>
      <c r="W68" s="8"/>
      <c r="X68" s="8"/>
      <c r="Y68" s="8"/>
      <c r="Z68" s="8"/>
    </row>
    <row r="69" spans="1:26" ht="38.25">
      <c r="A69" s="39">
        <v>56</v>
      </c>
      <c r="B69" s="92" t="s">
        <v>2</v>
      </c>
      <c r="C69" s="93" t="s">
        <v>20</v>
      </c>
      <c r="D69" s="93" t="s">
        <v>10</v>
      </c>
      <c r="E69" s="163" t="s">
        <v>61</v>
      </c>
      <c r="F69" s="169"/>
      <c r="G69" s="93" t="s">
        <v>13</v>
      </c>
      <c r="H69" s="93" t="s">
        <v>1</v>
      </c>
      <c r="I69" s="95" t="s">
        <v>88</v>
      </c>
      <c r="J69" s="112" t="s">
        <v>126</v>
      </c>
      <c r="K69" s="56"/>
      <c r="L69" s="56"/>
      <c r="M69" s="8"/>
      <c r="N69" s="56"/>
      <c r="O69" s="45"/>
      <c r="P69" s="143">
        <v>122.7</v>
      </c>
      <c r="Q69" s="143">
        <v>120.4</v>
      </c>
      <c r="R69" s="8"/>
      <c r="S69" s="8"/>
      <c r="T69" s="8"/>
      <c r="U69" s="8"/>
      <c r="V69" s="8"/>
      <c r="W69" s="8"/>
      <c r="X69" s="8"/>
      <c r="Y69" s="8"/>
      <c r="Z69" s="8"/>
    </row>
    <row r="70" spans="1:26" ht="75" customHeight="1">
      <c r="A70" s="39">
        <v>57</v>
      </c>
      <c r="B70" s="92" t="s">
        <v>2</v>
      </c>
      <c r="C70" s="93" t="s">
        <v>20</v>
      </c>
      <c r="D70" s="93" t="s">
        <v>10</v>
      </c>
      <c r="E70" s="163" t="s">
        <v>61</v>
      </c>
      <c r="F70" s="169"/>
      <c r="G70" s="93" t="s">
        <v>13</v>
      </c>
      <c r="H70" s="93" t="s">
        <v>1</v>
      </c>
      <c r="I70" s="95" t="s">
        <v>88</v>
      </c>
      <c r="J70" s="113" t="s">
        <v>100</v>
      </c>
      <c r="K70" s="56"/>
      <c r="L70" s="56"/>
      <c r="M70" s="8"/>
      <c r="N70" s="56"/>
      <c r="O70" s="45"/>
      <c r="P70" s="143">
        <v>219.8</v>
      </c>
      <c r="Q70" s="143">
        <v>228.6</v>
      </c>
      <c r="R70" s="8"/>
      <c r="S70" s="8"/>
      <c r="T70" s="8"/>
      <c r="U70" s="8"/>
      <c r="V70" s="8"/>
      <c r="W70" s="8"/>
      <c r="X70" s="8"/>
      <c r="Y70" s="8"/>
      <c r="Z70" s="8"/>
    </row>
    <row r="71" spans="1:26" ht="15" customHeight="1">
      <c r="A71" s="32">
        <v>58</v>
      </c>
      <c r="B71" s="101" t="s">
        <v>2</v>
      </c>
      <c r="C71" s="102" t="s">
        <v>20</v>
      </c>
      <c r="D71" s="102" t="s">
        <v>10</v>
      </c>
      <c r="E71" s="165" t="s">
        <v>62</v>
      </c>
      <c r="F71" s="166"/>
      <c r="G71" s="102" t="s">
        <v>13</v>
      </c>
      <c r="H71" s="102" t="s">
        <v>1</v>
      </c>
      <c r="I71" s="103" t="s">
        <v>88</v>
      </c>
      <c r="J71" s="114" t="s">
        <v>48</v>
      </c>
      <c r="K71" s="61">
        <f>SUM(K73:K73)</f>
        <v>48304</v>
      </c>
      <c r="L71" s="61">
        <f>SUM(L73:L73)</f>
        <v>41479</v>
      </c>
      <c r="M71" s="61">
        <f>SUM(M73:M73)</f>
        <v>0</v>
      </c>
      <c r="N71" s="61">
        <f>SUM(N73:N73)</f>
        <v>48304</v>
      </c>
      <c r="O71" s="62">
        <f>SUM(O73:O73)</f>
        <v>49918</v>
      </c>
      <c r="P71" s="123">
        <f>SUM(P72:P73)</f>
        <v>91018</v>
      </c>
      <c r="Q71" s="123">
        <f>SUM(Q72:Q73)</f>
        <v>94659</v>
      </c>
      <c r="R71" s="8"/>
      <c r="S71" s="8"/>
      <c r="T71" s="8"/>
      <c r="U71" s="8"/>
      <c r="V71" s="8"/>
      <c r="W71" s="8"/>
      <c r="X71" s="8"/>
      <c r="Y71" s="8"/>
      <c r="Z71" s="8"/>
    </row>
    <row r="72" spans="1:26" ht="38.25">
      <c r="A72" s="39">
        <v>59</v>
      </c>
      <c r="B72" s="92" t="s">
        <v>2</v>
      </c>
      <c r="C72" s="93" t="s">
        <v>20</v>
      </c>
      <c r="D72" s="93" t="s">
        <v>10</v>
      </c>
      <c r="E72" s="163" t="s">
        <v>62</v>
      </c>
      <c r="F72" s="169"/>
      <c r="G72" s="93" t="s">
        <v>13</v>
      </c>
      <c r="H72" s="93" t="s">
        <v>1</v>
      </c>
      <c r="I72" s="95" t="s">
        <v>88</v>
      </c>
      <c r="J72" s="115" t="s">
        <v>101</v>
      </c>
      <c r="K72" s="56"/>
      <c r="L72" s="56"/>
      <c r="M72" s="8"/>
      <c r="N72" s="44"/>
      <c r="O72" s="45"/>
      <c r="P72" s="143">
        <v>24438</v>
      </c>
      <c r="Q72" s="143">
        <v>25416</v>
      </c>
      <c r="R72" s="8"/>
      <c r="S72" s="8"/>
      <c r="T72" s="8"/>
      <c r="U72" s="8"/>
      <c r="V72" s="8"/>
      <c r="W72" s="8"/>
      <c r="X72" s="8"/>
      <c r="Y72" s="8"/>
      <c r="Z72" s="8"/>
    </row>
    <row r="73" spans="1:26" ht="81.75" customHeight="1">
      <c r="A73" s="116">
        <v>60</v>
      </c>
      <c r="B73" s="92" t="s">
        <v>2</v>
      </c>
      <c r="C73" s="117" t="s">
        <v>20</v>
      </c>
      <c r="D73" s="117" t="s">
        <v>10</v>
      </c>
      <c r="E73" s="163" t="s">
        <v>62</v>
      </c>
      <c r="F73" s="169"/>
      <c r="G73" s="117" t="s">
        <v>13</v>
      </c>
      <c r="H73" s="117" t="s">
        <v>1</v>
      </c>
      <c r="I73" s="118" t="s">
        <v>88</v>
      </c>
      <c r="J73" s="100" t="s">
        <v>102</v>
      </c>
      <c r="K73" s="119">
        <f>47602+351+351</f>
        <v>48304</v>
      </c>
      <c r="L73" s="119">
        <v>41479</v>
      </c>
      <c r="M73" s="13"/>
      <c r="N73" s="119">
        <f>47602+351+351</f>
        <v>48304</v>
      </c>
      <c r="O73" s="108">
        <v>49918</v>
      </c>
      <c r="P73" s="147">
        <v>66580</v>
      </c>
      <c r="Q73" s="147">
        <v>69243</v>
      </c>
      <c r="R73" s="8"/>
      <c r="S73" s="8"/>
      <c r="T73" s="8"/>
      <c r="U73" s="8"/>
      <c r="V73" s="8"/>
      <c r="W73" s="8"/>
      <c r="X73" s="8"/>
      <c r="Y73" s="8"/>
      <c r="Z73" s="8"/>
    </row>
    <row r="74" spans="1:26" ht="23.25" customHeight="1">
      <c r="A74" s="116">
        <v>61</v>
      </c>
      <c r="B74" s="101" t="s">
        <v>2</v>
      </c>
      <c r="C74" s="157" t="s">
        <v>20</v>
      </c>
      <c r="D74" s="157" t="s">
        <v>10</v>
      </c>
      <c r="E74" s="165" t="s">
        <v>133</v>
      </c>
      <c r="F74" s="166"/>
      <c r="G74" s="157" t="s">
        <v>3</v>
      </c>
      <c r="H74" s="157" t="s">
        <v>1</v>
      </c>
      <c r="I74" s="158" t="s">
        <v>88</v>
      </c>
      <c r="J74" s="159" t="s">
        <v>134</v>
      </c>
      <c r="K74" s="153"/>
      <c r="L74" s="153"/>
      <c r="M74" s="13"/>
      <c r="N74" s="153"/>
      <c r="O74" s="154"/>
      <c r="P74" s="161">
        <f>SUM(P75)</f>
        <v>4672</v>
      </c>
      <c r="Q74" s="161">
        <f>SUM(Q75)</f>
        <v>4672</v>
      </c>
      <c r="R74" s="8"/>
      <c r="S74" s="8"/>
      <c r="T74" s="8"/>
      <c r="U74" s="8"/>
      <c r="V74" s="8"/>
      <c r="W74" s="8"/>
      <c r="X74" s="8"/>
      <c r="Y74" s="8"/>
      <c r="Z74" s="8"/>
    </row>
    <row r="75" spans="1:26" ht="57.75" customHeight="1">
      <c r="A75" s="116">
        <v>62</v>
      </c>
      <c r="B75" s="155" t="s">
        <v>2</v>
      </c>
      <c r="C75" s="117" t="s">
        <v>20</v>
      </c>
      <c r="D75" s="117" t="s">
        <v>10</v>
      </c>
      <c r="E75" s="163" t="s">
        <v>135</v>
      </c>
      <c r="F75" s="164"/>
      <c r="G75" s="117" t="s">
        <v>13</v>
      </c>
      <c r="H75" s="117" t="s">
        <v>1</v>
      </c>
      <c r="I75" s="152" t="s">
        <v>88</v>
      </c>
      <c r="J75" s="160" t="s">
        <v>136</v>
      </c>
      <c r="K75" s="153"/>
      <c r="L75" s="153"/>
      <c r="M75" s="13"/>
      <c r="N75" s="153"/>
      <c r="O75" s="154"/>
      <c r="P75" s="147">
        <v>4672</v>
      </c>
      <c r="Q75" s="147">
        <v>4672</v>
      </c>
      <c r="R75" s="8"/>
      <c r="S75" s="8"/>
      <c r="T75" s="8"/>
      <c r="U75" s="8"/>
      <c r="V75" s="8"/>
      <c r="W75" s="8"/>
      <c r="X75" s="8"/>
      <c r="Y75" s="8"/>
      <c r="Z75" s="8"/>
    </row>
    <row r="76" spans="1:26" ht="34.5" customHeight="1">
      <c r="A76" s="116">
        <v>63</v>
      </c>
      <c r="B76" s="156" t="s">
        <v>2</v>
      </c>
      <c r="C76" s="157" t="s">
        <v>20</v>
      </c>
      <c r="D76" s="157" t="s">
        <v>10</v>
      </c>
      <c r="E76" s="165" t="s">
        <v>131</v>
      </c>
      <c r="F76" s="166"/>
      <c r="G76" s="157" t="s">
        <v>13</v>
      </c>
      <c r="H76" s="157" t="s">
        <v>1</v>
      </c>
      <c r="I76" s="158" t="s">
        <v>88</v>
      </c>
      <c r="J76" s="159" t="s">
        <v>132</v>
      </c>
      <c r="K76" s="153"/>
      <c r="L76" s="153"/>
      <c r="M76" s="13"/>
      <c r="N76" s="153"/>
      <c r="O76" s="154"/>
      <c r="P76" s="161">
        <f>SUM(P77+P78)</f>
        <v>3522.8</v>
      </c>
      <c r="Q76" s="161">
        <f>SUM(Q77+Q78)</f>
        <v>3630.8</v>
      </c>
      <c r="R76" s="8"/>
      <c r="S76" s="8"/>
      <c r="T76" s="8"/>
      <c r="U76" s="8"/>
      <c r="V76" s="8"/>
      <c r="W76" s="8"/>
      <c r="X76" s="8"/>
      <c r="Y76" s="8"/>
      <c r="Z76" s="8"/>
    </row>
    <row r="77" spans="1:26" ht="81.75" customHeight="1">
      <c r="A77" s="116">
        <v>64</v>
      </c>
      <c r="B77" s="155" t="s">
        <v>2</v>
      </c>
      <c r="C77" s="117" t="s">
        <v>20</v>
      </c>
      <c r="D77" s="117" t="s">
        <v>10</v>
      </c>
      <c r="E77" s="163" t="s">
        <v>131</v>
      </c>
      <c r="F77" s="167"/>
      <c r="G77" s="117" t="s">
        <v>13</v>
      </c>
      <c r="H77" s="117" t="s">
        <v>1</v>
      </c>
      <c r="I77" s="152" t="s">
        <v>88</v>
      </c>
      <c r="J77" s="160" t="s">
        <v>137</v>
      </c>
      <c r="K77" s="153"/>
      <c r="L77" s="153"/>
      <c r="M77" s="13"/>
      <c r="N77" s="153"/>
      <c r="O77" s="154"/>
      <c r="P77" s="147">
        <v>396</v>
      </c>
      <c r="Q77" s="147">
        <v>411.8</v>
      </c>
      <c r="R77" s="8"/>
      <c r="S77" s="8"/>
      <c r="T77" s="8"/>
      <c r="U77" s="8"/>
      <c r="V77" s="8"/>
      <c r="W77" s="8"/>
      <c r="X77" s="8"/>
      <c r="Y77" s="8"/>
      <c r="Z77" s="8"/>
    </row>
    <row r="78" spans="1:26" ht="42.75" customHeight="1">
      <c r="A78" s="116">
        <v>65</v>
      </c>
      <c r="B78" s="155" t="s">
        <v>2</v>
      </c>
      <c r="C78" s="117" t="s">
        <v>20</v>
      </c>
      <c r="D78" s="117" t="s">
        <v>10</v>
      </c>
      <c r="E78" s="163" t="s">
        <v>131</v>
      </c>
      <c r="F78" s="167"/>
      <c r="G78" s="117" t="s">
        <v>13</v>
      </c>
      <c r="H78" s="117" t="s">
        <v>1</v>
      </c>
      <c r="I78" s="152" t="s">
        <v>88</v>
      </c>
      <c r="J78" s="160" t="s">
        <v>138</v>
      </c>
      <c r="K78" s="153"/>
      <c r="L78" s="153"/>
      <c r="M78" s="13"/>
      <c r="N78" s="153"/>
      <c r="O78" s="154"/>
      <c r="P78" s="162">
        <v>3126.8</v>
      </c>
      <c r="Q78" s="162">
        <v>3219</v>
      </c>
      <c r="R78" s="8"/>
      <c r="S78" s="8"/>
      <c r="T78" s="8"/>
      <c r="U78" s="8"/>
      <c r="V78" s="8"/>
      <c r="W78" s="8"/>
      <c r="X78" s="8"/>
      <c r="Y78" s="8"/>
      <c r="Z78" s="8"/>
    </row>
    <row r="79" spans="1:26" ht="13.5" thickBot="1">
      <c r="A79" s="32">
        <v>66</v>
      </c>
      <c r="B79" s="120"/>
      <c r="C79" s="121"/>
      <c r="D79" s="121"/>
      <c r="E79" s="174"/>
      <c r="F79" s="174"/>
      <c r="G79" s="121"/>
      <c r="H79" s="121"/>
      <c r="I79" s="121"/>
      <c r="J79" s="122" t="s">
        <v>40</v>
      </c>
      <c r="K79" s="105" t="e">
        <f>SUM(K14,K47)</f>
        <v>#REF!</v>
      </c>
      <c r="L79" s="105" t="e">
        <f>SUM(L14,L47)-9.126-6078.162</f>
        <v>#REF!</v>
      </c>
      <c r="M79" s="105" t="e">
        <f>SUM(M14,M47)-6078.16-9.126</f>
        <v>#REF!</v>
      </c>
      <c r="N79" s="105" t="e">
        <f>SUM(N14,N47)</f>
        <v>#REF!</v>
      </c>
      <c r="O79" s="105" t="e">
        <f>SUM(O14,O47)</f>
        <v>#REF!</v>
      </c>
      <c r="P79" s="123">
        <f>SUM(P14+P47)</f>
        <v>407527.35</v>
      </c>
      <c r="Q79" s="123">
        <f>SUM(Q14+Q47)</f>
        <v>379054.7</v>
      </c>
      <c r="R79" s="8"/>
      <c r="S79" s="8"/>
      <c r="T79" s="8"/>
      <c r="U79" s="8"/>
      <c r="V79" s="8"/>
      <c r="W79" s="8"/>
      <c r="X79" s="8"/>
      <c r="Y79" s="8"/>
      <c r="Z79" s="8"/>
    </row>
    <row r="80" spans="1:26" ht="11.25" customHeight="1">
      <c r="A80" s="170"/>
      <c r="B80" s="8"/>
      <c r="C80" s="8"/>
      <c r="D80" s="8"/>
      <c r="E80" s="8"/>
      <c r="F80" s="8"/>
      <c r="G80" s="8"/>
      <c r="H80" s="8"/>
      <c r="I80" s="9"/>
      <c r="J80" s="12"/>
      <c r="K80" s="13"/>
      <c r="L80" s="8"/>
      <c r="M80" s="8"/>
      <c r="N80" s="8"/>
      <c r="O80" s="8"/>
      <c r="P80" s="13"/>
      <c r="Q80" s="13"/>
      <c r="R80" s="8"/>
      <c r="S80" s="8"/>
      <c r="T80" s="8"/>
      <c r="U80" s="8"/>
      <c r="V80" s="8"/>
      <c r="W80" s="8"/>
      <c r="X80" s="8"/>
      <c r="Y80" s="8"/>
      <c r="Z80" s="8"/>
    </row>
    <row r="81" spans="1:26" ht="11.25" customHeight="1">
      <c r="A81" s="171"/>
      <c r="B81" s="8"/>
      <c r="C81" s="8"/>
      <c r="D81" s="8"/>
      <c r="E81" s="8"/>
      <c r="F81" s="8"/>
      <c r="G81" s="8"/>
      <c r="H81" s="8"/>
      <c r="I81" s="9"/>
      <c r="J81" s="12"/>
      <c r="K81" s="13"/>
      <c r="L81" s="8"/>
      <c r="M81" s="8"/>
      <c r="N81" s="8"/>
      <c r="O81" s="8"/>
      <c r="P81" s="13"/>
      <c r="Q81" s="13"/>
      <c r="R81" s="8"/>
      <c r="S81" s="8"/>
      <c r="T81" s="8"/>
      <c r="U81" s="8"/>
      <c r="V81" s="8"/>
      <c r="W81" s="8"/>
      <c r="X81" s="8"/>
      <c r="Y81" s="8"/>
      <c r="Z81" s="8"/>
    </row>
    <row r="82" spans="1:26" ht="11.25" customHeight="1">
      <c r="A82" s="171"/>
      <c r="B82" s="172" t="s">
        <v>139</v>
      </c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3"/>
      <c r="R82" s="8"/>
      <c r="S82" s="8"/>
      <c r="T82" s="8"/>
      <c r="U82" s="8"/>
      <c r="V82" s="8"/>
      <c r="W82" s="8"/>
      <c r="X82" s="8"/>
      <c r="Y82" s="8"/>
      <c r="Z82" s="8"/>
    </row>
    <row r="83" spans="1:26" ht="11.25" customHeight="1">
      <c r="A83" s="171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3"/>
      <c r="R83" s="8"/>
      <c r="S83" s="8"/>
      <c r="T83" s="8"/>
      <c r="U83" s="8"/>
      <c r="V83" s="8"/>
      <c r="W83" s="8"/>
      <c r="X83" s="8"/>
      <c r="Y83" s="8"/>
      <c r="Z83" s="8"/>
    </row>
    <row r="84" spans="1:26" ht="11.25" customHeight="1">
      <c r="A84" s="171"/>
      <c r="B84" s="8"/>
      <c r="C84" s="8"/>
      <c r="D84" s="8"/>
      <c r="E84" s="8"/>
      <c r="F84" s="8"/>
      <c r="G84" s="8"/>
      <c r="H84" s="8"/>
      <c r="I84" s="9"/>
      <c r="J84" s="12"/>
      <c r="K84" s="13"/>
      <c r="L84" s="8"/>
      <c r="M84" s="8"/>
      <c r="N84" s="8"/>
      <c r="O84" s="8"/>
      <c r="P84" s="13"/>
      <c r="Q84" s="13"/>
      <c r="R84" s="8"/>
      <c r="S84" s="8"/>
      <c r="T84" s="8"/>
      <c r="U84" s="8"/>
      <c r="V84" s="8"/>
      <c r="W84" s="8"/>
      <c r="X84" s="8"/>
      <c r="Y84" s="8"/>
      <c r="Z84" s="8"/>
    </row>
    <row r="85" spans="1:26" ht="11.25" customHeight="1">
      <c r="A85" s="171"/>
      <c r="B85" s="8"/>
      <c r="C85" s="8"/>
      <c r="D85" s="8"/>
      <c r="E85" s="8"/>
      <c r="F85" s="8"/>
      <c r="G85" s="8"/>
      <c r="H85" s="8"/>
      <c r="I85" s="9"/>
      <c r="J85" s="12"/>
      <c r="K85" s="13"/>
      <c r="L85" s="8"/>
      <c r="M85" s="8"/>
      <c r="N85" s="8"/>
      <c r="O85" s="8"/>
      <c r="P85" s="13"/>
      <c r="Q85" s="13"/>
      <c r="R85" s="8"/>
      <c r="S85" s="8"/>
      <c r="T85" s="8"/>
      <c r="U85" s="8"/>
      <c r="V85" s="8"/>
      <c r="W85" s="8"/>
      <c r="X85" s="8"/>
      <c r="Y85" s="8"/>
      <c r="Z85" s="8"/>
    </row>
    <row r="86" spans="1:26" ht="11.25" customHeight="1">
      <c r="A86" s="171"/>
      <c r="B86" s="8"/>
      <c r="C86" s="8"/>
      <c r="D86" s="8"/>
      <c r="E86" s="8"/>
      <c r="F86" s="8"/>
      <c r="G86" s="8"/>
      <c r="H86" s="8"/>
      <c r="I86" s="9"/>
      <c r="J86" s="12"/>
      <c r="K86" s="13"/>
      <c r="L86" s="8"/>
      <c r="M86" s="8"/>
      <c r="N86" s="8"/>
      <c r="O86" s="8"/>
      <c r="P86" s="13"/>
      <c r="Q86" s="13"/>
      <c r="R86" s="8"/>
      <c r="S86" s="8"/>
      <c r="T86" s="8"/>
      <c r="U86" s="8"/>
      <c r="V86" s="8"/>
      <c r="W86" s="8"/>
      <c r="X86" s="8"/>
      <c r="Y86" s="8"/>
      <c r="Z86" s="8"/>
    </row>
    <row r="87" spans="1:26" ht="11.25" customHeight="1">
      <c r="A87" s="171"/>
      <c r="B87" s="8"/>
      <c r="C87" s="8"/>
      <c r="D87" s="8"/>
      <c r="E87" s="8"/>
      <c r="F87" s="8"/>
      <c r="G87" s="8"/>
      <c r="H87" s="8"/>
      <c r="I87" s="9"/>
      <c r="J87" s="12"/>
      <c r="K87" s="13"/>
      <c r="L87" s="8"/>
      <c r="M87" s="8"/>
      <c r="N87" s="8"/>
      <c r="O87" s="8"/>
      <c r="P87" s="13"/>
      <c r="Q87" s="13"/>
      <c r="R87" s="8"/>
      <c r="S87" s="8"/>
      <c r="T87" s="8"/>
      <c r="U87" s="8"/>
      <c r="V87" s="8"/>
      <c r="W87" s="8"/>
      <c r="X87" s="8"/>
      <c r="Y87" s="8"/>
      <c r="Z87" s="8"/>
    </row>
  </sheetData>
  <sheetProtection/>
  <mergeCells count="75">
    <mergeCell ref="E22:F22"/>
    <mergeCell ref="J1:P1"/>
    <mergeCell ref="J2:P2"/>
    <mergeCell ref="J3:P3"/>
    <mergeCell ref="J4:P4"/>
    <mergeCell ref="B12:I12"/>
    <mergeCell ref="B13:I13"/>
    <mergeCell ref="A7:Z8"/>
    <mergeCell ref="J6:P6"/>
    <mergeCell ref="J5:P5"/>
    <mergeCell ref="E16:F16"/>
    <mergeCell ref="E15:F15"/>
    <mergeCell ref="E17:F17"/>
    <mergeCell ref="E21:F21"/>
    <mergeCell ref="E14:F14"/>
    <mergeCell ref="E20:F20"/>
    <mergeCell ref="E19:F19"/>
    <mergeCell ref="E61:F61"/>
    <mergeCell ref="E46:F46"/>
    <mergeCell ref="E50:F50"/>
    <mergeCell ref="E49:F49"/>
    <mergeCell ref="E51:F51"/>
    <mergeCell ref="E35:F35"/>
    <mergeCell ref="E59:F59"/>
    <mergeCell ref="E57:F57"/>
    <mergeCell ref="E55:F55"/>
    <mergeCell ref="E56:F56"/>
    <mergeCell ref="E26:F26"/>
    <mergeCell ref="E24:F24"/>
    <mergeCell ref="E23:F23"/>
    <mergeCell ref="E25:F25"/>
    <mergeCell ref="E29:F29"/>
    <mergeCell ref="E54:F54"/>
    <mergeCell ref="E42:F42"/>
    <mergeCell ref="E36:F36"/>
    <mergeCell ref="E58:F58"/>
    <mergeCell ref="E45:F45"/>
    <mergeCell ref="E39:F39"/>
    <mergeCell ref="E31:F31"/>
    <mergeCell ref="E44:F44"/>
    <mergeCell ref="E43:F43"/>
    <mergeCell ref="E41:F41"/>
    <mergeCell ref="E33:F33"/>
    <mergeCell ref="E34:F34"/>
    <mergeCell ref="E38:F38"/>
    <mergeCell ref="E60:F60"/>
    <mergeCell ref="E27:F27"/>
    <mergeCell ref="E48:F48"/>
    <mergeCell ref="E32:F32"/>
    <mergeCell ref="E30:F30"/>
    <mergeCell ref="E47:F47"/>
    <mergeCell ref="E53:F53"/>
    <mergeCell ref="E28:F28"/>
    <mergeCell ref="E40:F40"/>
    <mergeCell ref="E37:F37"/>
    <mergeCell ref="E64:F64"/>
    <mergeCell ref="E65:F65"/>
    <mergeCell ref="A80:A87"/>
    <mergeCell ref="B82:P83"/>
    <mergeCell ref="E71:F71"/>
    <mergeCell ref="E72:F72"/>
    <mergeCell ref="E79:F79"/>
    <mergeCell ref="E73:F73"/>
    <mergeCell ref="E74:F74"/>
    <mergeCell ref="E78:F78"/>
    <mergeCell ref="E75:F75"/>
    <mergeCell ref="E76:F76"/>
    <mergeCell ref="E77:F77"/>
    <mergeCell ref="E62:F62"/>
    <mergeCell ref="E66:F66"/>
    <mergeCell ref="E68:F68"/>
    <mergeCell ref="E70:F70"/>
    <mergeCell ref="E63:F63"/>
    <mergeCell ref="E69:F69"/>
    <mergeCell ref="E67:F67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67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2021-11-15T04:46:10Z</cp:lastPrinted>
  <dcterms:created xsi:type="dcterms:W3CDTF">2004-11-29T04:51:36Z</dcterms:created>
  <dcterms:modified xsi:type="dcterms:W3CDTF">2023-12-27T12:22:31Z</dcterms:modified>
  <cp:category/>
  <cp:version/>
  <cp:contentType/>
  <cp:contentStatus/>
</cp:coreProperties>
</file>