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Прил.4!$A$1:$K$90</definedName>
  </definedNames>
  <calcPr calcId="125725"/>
</workbook>
</file>

<file path=xl/calcChain.xml><?xml version="1.0" encoding="utf-8"?>
<calcChain xmlns="http://schemas.openxmlformats.org/spreadsheetml/2006/main">
  <c r="J19" i="7"/>
  <c r="I19"/>
  <c r="J44"/>
  <c r="I44"/>
  <c r="J42"/>
  <c r="I42"/>
  <c r="J62"/>
  <c r="I62"/>
  <c r="J8"/>
  <c r="I8"/>
  <c r="J51"/>
  <c r="I51"/>
  <c r="J31"/>
  <c r="I31"/>
  <c r="J17" l="1"/>
  <c r="I17"/>
  <c r="J78" l="1"/>
  <c r="I78"/>
  <c r="J40" l="1"/>
  <c r="I40"/>
  <c r="J53" l="1"/>
  <c r="I53"/>
  <c r="J7"/>
  <c r="I7"/>
  <c r="J74" l="1"/>
  <c r="I74"/>
  <c r="J27" l="1"/>
  <c r="I27"/>
  <c r="J10" l="1"/>
  <c r="J88" s="1"/>
  <c r="I10"/>
  <c r="I88" s="1"/>
  <c r="J69" l="1"/>
  <c r="J68" s="1"/>
  <c r="J67" s="1"/>
  <c r="J64"/>
  <c r="J63" s="1"/>
  <c r="I69" l="1"/>
  <c r="I68" s="1"/>
  <c r="I67" s="1"/>
  <c r="I64"/>
  <c r="I63" s="1"/>
</calcChain>
</file>

<file path=xl/sharedStrings.xml><?xml version="1.0" encoding="utf-8"?>
<sst xmlns="http://schemas.openxmlformats.org/spreadsheetml/2006/main" count="152" uniqueCount="131">
  <si>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</si>
  <si>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</si>
  <si>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</si>
  <si>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</si>
  <si>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</si>
  <si>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</si>
  <si>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</si>
  <si>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</si>
  <si>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</si>
  <si>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</si>
  <si>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</si>
  <si>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</si>
  <si>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</si>
  <si>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</si>
  <si>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</si>
  <si>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</si>
  <si>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</si>
  <si>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</si>
  <si>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</si>
  <si>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</si>
  <si>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</si>
  <si>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</si>
  <si>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</si>
  <si>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</si>
  <si>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</si>
  <si>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</si>
  <si>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</si>
  <si>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</si>
  <si>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</si>
  <si>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</si>
  <si>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</si>
  <si>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</si>
  <si>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</si>
  <si>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</si>
  <si>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</si>
  <si>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</si>
  <si>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</si>
  <si>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</si>
  <si>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</si>
  <si>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</si>
  <si>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</si>
  <si>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</si>
  <si>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</si>
  <si>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</si>
  <si>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</si>
  <si>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</si>
  <si>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</si>
  <si>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</si>
  <si>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</si>
  <si>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</si>
  <si>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</si>
  <si>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</si>
  <si>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</si>
  <si>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</si>
  <si>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</si>
  <si>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1400000000</t>
  </si>
  <si>
    <t>1500000000</t>
  </si>
  <si>
    <t>2400000000</t>
  </si>
  <si>
    <t>1900000000</t>
  </si>
  <si>
    <t>2600000000</t>
  </si>
  <si>
    <t>2700000000</t>
  </si>
  <si>
    <t>3100000000</t>
  </si>
  <si>
    <t>3200000000</t>
  </si>
  <si>
    <t>3300000000</t>
  </si>
  <si>
    <t>1300040000</t>
  </si>
  <si>
    <t>0100040000</t>
  </si>
  <si>
    <t>3400000000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</si>
  <si>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</si>
  <si>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</si>
  <si>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</si>
  <si>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</si>
  <si>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</si>
  <si>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</si>
  <si>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2100000000</t>
  </si>
  <si>
    <t>370,0</t>
  </si>
  <si>
    <t>18000R0000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</si>
  <si>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</si>
  <si>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 </t>
  </si>
  <si>
    <t>29000L0000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</si>
  <si>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</si>
  <si>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</si>
  <si>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</si>
  <si>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0"/>
        <rFont val="Liberation Serif"/>
        <family val="1"/>
        <charset val="204"/>
      </rPr>
      <t xml:space="preserve"> </t>
    </r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</si>
  <si>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</si>
  <si>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</si>
  <si>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</si>
  <si>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</si>
  <si>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</si>
  <si>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</si>
  <si>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«Управление муниципальными финансами Махнёвского муниципального образования  на 2023-2029 года»   
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</si>
  <si>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</si>
  <si>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"Развитие добровольчества (волонтерства) в Махнёвском муниципальном образовании на 2020-2027 годы"</t>
  </si>
  <si>
    <t>3500000000</t>
  </si>
  <si>
    <t>0200020000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</si>
  <si>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</si>
  <si>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1860,7+228,6</t>
  </si>
  <si>
    <t>1789,1+219,8</t>
  </si>
  <si>
    <t>16005L3040</t>
  </si>
  <si>
    <t>2207,9+21488</t>
  </si>
  <si>
    <t>Сумма                    тыс. руб. на 2025 год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</si>
  <si>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</si>
  <si>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</si>
  <si>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</si>
  <si>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1700020000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</si>
  <si>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2025 и 2026 годы</t>
  </si>
  <si>
    <t>Сумма                    тыс. руб. на 2026 год</t>
  </si>
  <si>
    <t>0600020000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</si>
  <si>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</si>
  <si>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2024 - 2029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</si>
  <si>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</si>
  <si>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2024-2029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</si>
  <si>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2026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</si>
  <si>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2024-2026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</si>
  <si>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</si>
  <si>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</si>
  <si>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"Формирование современной городской среды на 2018-2027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</si>
  <si>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</si>
  <si>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Муниципальноая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</si>
  <si>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</si>
  <si>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</si>
  <si>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</si>
  <si>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</si>
  <si>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года"</t>
  </si>
  <si>
    <t>3700000000</t>
  </si>
  <si>
    <t>0300020000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</si>
  <si>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годы» </t>
  </si>
  <si>
    <t>Глава Махнёвского муниципального образования                                                       А.С.Корелин</t>
  </si>
  <si>
    <t>0700125300</t>
  </si>
  <si>
    <t>0700328200</t>
  </si>
  <si>
    <t xml:space="preserve"> от 04 .04.2024 № 325                     </t>
  </si>
  <si>
    <t>Приложение № 8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</si>
</sst>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3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/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topLeftCell="A77" workbookViewId="0">
      <selection activeCell="I87" sqref="I87:J87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3" ht="12.75" customHeight="1">
      <c r="A1" s="16"/>
      <c r="B1" s="16"/>
      <c r="C1" s="66" t="s">
        <v>130</v>
      </c>
      <c r="D1" s="66"/>
      <c r="E1" s="66"/>
      <c r="F1" s="66"/>
      <c r="G1" s="66"/>
      <c r="H1" s="66"/>
      <c r="I1" s="67"/>
      <c r="J1" s="66"/>
    </row>
    <row r="2" spans="1:13" ht="12.75" customHeight="1">
      <c r="A2" s="16"/>
      <c r="B2" s="16"/>
      <c r="C2" s="66" t="s">
        <v>39</v>
      </c>
      <c r="D2" s="66"/>
      <c r="E2" s="66"/>
      <c r="F2" s="66"/>
      <c r="G2" s="66"/>
      <c r="H2" s="66"/>
      <c r="I2" s="67"/>
      <c r="J2" s="66"/>
    </row>
    <row r="3" spans="1:13" ht="12.75" customHeight="1">
      <c r="A3" s="16"/>
      <c r="B3" s="17"/>
      <c r="C3" s="66" t="s">
        <v>40</v>
      </c>
      <c r="D3" s="66"/>
      <c r="E3" s="66"/>
      <c r="F3" s="66"/>
      <c r="G3" s="66"/>
      <c r="H3" s="66"/>
      <c r="I3" s="67"/>
      <c r="J3" s="66"/>
    </row>
    <row r="4" spans="1:13" ht="12.75" customHeight="1">
      <c r="A4" s="16"/>
      <c r="B4" s="16"/>
      <c r="C4" s="66" t="s">
        <v>129</v>
      </c>
      <c r="D4" s="66"/>
      <c r="E4" s="66"/>
      <c r="F4" s="66"/>
      <c r="G4" s="66"/>
      <c r="H4" s="66"/>
      <c r="I4" s="67"/>
      <c r="J4" s="66"/>
    </row>
    <row r="5" spans="1:13" ht="33.75" customHeight="1">
      <c r="A5" s="64" t="s">
        <v>104</v>
      </c>
      <c r="B5" s="65"/>
      <c r="C5" s="65"/>
      <c r="D5" s="65"/>
      <c r="E5" s="65"/>
      <c r="F5" s="65"/>
      <c r="G5" s="65"/>
      <c r="H5" s="65"/>
      <c r="I5" s="65"/>
      <c r="J5" s="65"/>
    </row>
    <row r="6" spans="1:13" ht="58.5" customHeight="1">
      <c r="A6" s="18" t="s">
        <v>0</v>
      </c>
      <c r="B6" s="19" t="s">
        <v>9</v>
      </c>
      <c r="C6" s="18" t="s">
        <v>5</v>
      </c>
      <c r="D6" s="18" t="s">
        <v>1</v>
      </c>
      <c r="E6" s="18" t="s">
        <v>2</v>
      </c>
      <c r="F6" s="18" t="s">
        <v>3</v>
      </c>
      <c r="G6" s="20" t="s">
        <v>6</v>
      </c>
      <c r="H6" s="21" t="s">
        <v>6</v>
      </c>
      <c r="I6" s="19" t="s">
        <v>99</v>
      </c>
      <c r="J6" s="19" t="s">
        <v>105</v>
      </c>
    </row>
    <row r="7" spans="1:13" ht="38.25">
      <c r="A7" s="22">
        <v>1</v>
      </c>
      <c r="B7" s="23" t="s">
        <v>108</v>
      </c>
      <c r="C7" s="22">
        <v>901</v>
      </c>
      <c r="D7" s="24">
        <v>412</v>
      </c>
      <c r="E7" s="25" t="s">
        <v>45</v>
      </c>
      <c r="F7" s="25"/>
      <c r="G7" s="26"/>
      <c r="H7" s="52"/>
      <c r="I7" s="30">
        <f>SUM(I8:I9)</f>
        <v>1044.5</v>
      </c>
      <c r="J7" s="30">
        <f>SUM(J8:J9)</f>
        <v>1044.5</v>
      </c>
    </row>
    <row r="8" spans="1:13">
      <c r="A8" s="22">
        <v>2</v>
      </c>
      <c r="B8" s="23"/>
      <c r="C8" s="33">
        <v>901</v>
      </c>
      <c r="D8" s="31">
        <v>412</v>
      </c>
      <c r="E8" s="49" t="s">
        <v>93</v>
      </c>
      <c r="F8" s="28"/>
      <c r="G8" s="26"/>
      <c r="H8" s="52"/>
      <c r="I8" s="46">
        <f>995-42</f>
        <v>953</v>
      </c>
      <c r="J8" s="46">
        <f>995-42</f>
        <v>953</v>
      </c>
    </row>
    <row r="9" spans="1:13">
      <c r="A9" s="22">
        <v>3</v>
      </c>
      <c r="B9" s="23"/>
      <c r="C9" s="33">
        <v>901</v>
      </c>
      <c r="D9" s="31">
        <v>501</v>
      </c>
      <c r="E9" s="28" t="s">
        <v>93</v>
      </c>
      <c r="F9" s="28" t="s">
        <v>74</v>
      </c>
      <c r="G9" s="26"/>
      <c r="H9" s="52"/>
      <c r="I9" s="46">
        <v>91.5</v>
      </c>
      <c r="J9" s="46">
        <v>91.5</v>
      </c>
    </row>
    <row r="10" spans="1:13" ht="37.5" customHeight="1">
      <c r="A10" s="22">
        <v>4</v>
      </c>
      <c r="B10" s="19" t="s">
        <v>107</v>
      </c>
      <c r="C10" s="27"/>
      <c r="D10" s="24"/>
      <c r="E10" s="25" t="s">
        <v>25</v>
      </c>
      <c r="F10" s="28"/>
      <c r="G10" s="29"/>
      <c r="H10" s="29"/>
      <c r="I10" s="30">
        <f>SUM(I11:I15)</f>
        <v>43250.899999999994</v>
      </c>
      <c r="J10" s="30">
        <f>SUM(J11:J15)</f>
        <v>53088.799999999996</v>
      </c>
    </row>
    <row r="11" spans="1:13">
      <c r="A11" s="22">
        <v>5</v>
      </c>
      <c r="B11" s="36"/>
      <c r="C11" s="47">
        <v>901</v>
      </c>
      <c r="D11" s="48">
        <v>113</v>
      </c>
      <c r="E11" s="49" t="s">
        <v>24</v>
      </c>
      <c r="F11" s="49"/>
      <c r="G11" s="40"/>
      <c r="H11" s="40"/>
      <c r="I11" s="46">
        <v>30719.3</v>
      </c>
      <c r="J11" s="46">
        <v>40557.199999999997</v>
      </c>
      <c r="L11" s="61"/>
      <c r="M11" s="61"/>
    </row>
    <row r="12" spans="1:13">
      <c r="A12" s="22">
        <v>6</v>
      </c>
      <c r="B12" s="36"/>
      <c r="C12" s="47">
        <v>901</v>
      </c>
      <c r="D12" s="48">
        <v>113</v>
      </c>
      <c r="E12" s="49" t="s">
        <v>65</v>
      </c>
      <c r="F12" s="49"/>
      <c r="G12" s="40"/>
      <c r="H12" s="40"/>
      <c r="I12" s="46">
        <v>119.9</v>
      </c>
      <c r="J12" s="46">
        <v>119.9</v>
      </c>
    </row>
    <row r="13" spans="1:13">
      <c r="A13" s="22">
        <v>7</v>
      </c>
      <c r="B13" s="36"/>
      <c r="C13" s="47">
        <v>901</v>
      </c>
      <c r="D13" s="48">
        <v>310</v>
      </c>
      <c r="E13" s="49" t="s">
        <v>24</v>
      </c>
      <c r="F13" s="49"/>
      <c r="G13" s="40"/>
      <c r="H13" s="40"/>
      <c r="I13" s="46">
        <v>7960</v>
      </c>
      <c r="J13" s="46">
        <v>7960</v>
      </c>
    </row>
    <row r="14" spans="1:13">
      <c r="A14" s="22">
        <v>8</v>
      </c>
      <c r="B14" s="36"/>
      <c r="C14" s="47">
        <v>901</v>
      </c>
      <c r="D14" s="48">
        <v>1001</v>
      </c>
      <c r="E14" s="49" t="s">
        <v>24</v>
      </c>
      <c r="F14" s="49"/>
      <c r="G14" s="40"/>
      <c r="H14" s="40"/>
      <c r="I14" s="46">
        <v>4176</v>
      </c>
      <c r="J14" s="46">
        <v>4176</v>
      </c>
    </row>
    <row r="15" spans="1:13">
      <c r="A15" s="22">
        <v>9</v>
      </c>
      <c r="B15" s="36"/>
      <c r="C15" s="47">
        <v>901</v>
      </c>
      <c r="D15" s="48">
        <v>1202</v>
      </c>
      <c r="E15" s="49" t="s">
        <v>24</v>
      </c>
      <c r="F15" s="49"/>
      <c r="G15" s="40"/>
      <c r="H15" s="40"/>
      <c r="I15" s="46">
        <v>275.7</v>
      </c>
      <c r="J15" s="46">
        <v>275.7</v>
      </c>
    </row>
    <row r="16" spans="1:13" ht="39.75" customHeight="1">
      <c r="A16" s="32">
        <v>10</v>
      </c>
      <c r="B16" s="36" t="s">
        <v>67</v>
      </c>
      <c r="C16" s="37">
        <v>901</v>
      </c>
      <c r="D16" s="39">
        <v>309</v>
      </c>
      <c r="E16" s="34" t="s">
        <v>46</v>
      </c>
      <c r="F16" s="34"/>
      <c r="G16" s="57" t="s">
        <v>8</v>
      </c>
      <c r="H16" s="40"/>
      <c r="I16" s="45">
        <v>458</v>
      </c>
      <c r="J16" s="45">
        <v>458</v>
      </c>
      <c r="L16" t="s">
        <v>77</v>
      </c>
    </row>
    <row r="17" spans="1:13" ht="37.5" customHeight="1">
      <c r="A17" s="22">
        <v>11</v>
      </c>
      <c r="B17" s="36" t="s">
        <v>68</v>
      </c>
      <c r="C17" s="37">
        <v>901</v>
      </c>
      <c r="D17" s="39">
        <v>310</v>
      </c>
      <c r="E17" s="34" t="s">
        <v>47</v>
      </c>
      <c r="F17" s="34"/>
      <c r="G17" s="40"/>
      <c r="H17" s="40"/>
      <c r="I17" s="30">
        <f>SUM(I18:I18)</f>
        <v>9185.2000000000007</v>
      </c>
      <c r="J17" s="30">
        <f>SUM(J18:J18)</f>
        <v>9185.2000000000007</v>
      </c>
    </row>
    <row r="18" spans="1:13" ht="19.5" customHeight="1">
      <c r="A18" s="22"/>
      <c r="B18" s="36"/>
      <c r="C18" s="47">
        <v>901</v>
      </c>
      <c r="D18" s="48">
        <v>310</v>
      </c>
      <c r="E18" s="49" t="s">
        <v>106</v>
      </c>
      <c r="F18" s="34"/>
      <c r="G18" s="40"/>
      <c r="H18" s="40"/>
      <c r="I18" s="46">
        <v>9185.2000000000007</v>
      </c>
      <c r="J18" s="46">
        <v>9185.2000000000007</v>
      </c>
    </row>
    <row r="19" spans="1:13" ht="43.5" customHeight="1">
      <c r="A19" s="22">
        <v>12</v>
      </c>
      <c r="B19" s="36" t="s">
        <v>79</v>
      </c>
      <c r="C19" s="37">
        <v>901</v>
      </c>
      <c r="D19" s="39">
        <v>1102</v>
      </c>
      <c r="E19" s="34" t="s">
        <v>26</v>
      </c>
      <c r="F19" s="34"/>
      <c r="G19" s="40"/>
      <c r="H19" s="40"/>
      <c r="I19" s="30">
        <f>SUM(I20:I21)</f>
        <v>11843.5</v>
      </c>
      <c r="J19" s="30">
        <f>SUM(J20:J21)</f>
        <v>11843.5</v>
      </c>
      <c r="L19" s="60"/>
    </row>
    <row r="20" spans="1:13" ht="21" customHeight="1">
      <c r="A20" s="22"/>
      <c r="B20" s="36"/>
      <c r="C20" s="47">
        <v>901</v>
      </c>
      <c r="D20" s="48">
        <v>707</v>
      </c>
      <c r="E20" s="49" t="s">
        <v>127</v>
      </c>
      <c r="F20" s="49"/>
      <c r="G20" s="40"/>
      <c r="H20" s="40"/>
      <c r="I20" s="46">
        <v>50</v>
      </c>
      <c r="J20" s="46">
        <v>50</v>
      </c>
      <c r="L20" s="60"/>
    </row>
    <row r="21" spans="1:13" ht="21" customHeight="1">
      <c r="A21" s="22"/>
      <c r="B21" s="36"/>
      <c r="C21" s="47">
        <v>901</v>
      </c>
      <c r="D21" s="48">
        <v>1102</v>
      </c>
      <c r="E21" s="49" t="s">
        <v>128</v>
      </c>
      <c r="F21" s="49"/>
      <c r="G21" s="40"/>
      <c r="H21" s="40"/>
      <c r="I21" s="46">
        <v>11793.5</v>
      </c>
      <c r="J21" s="46">
        <v>11793.5</v>
      </c>
      <c r="L21" s="60"/>
    </row>
    <row r="22" spans="1:13" ht="51">
      <c r="A22" s="22">
        <v>13</v>
      </c>
      <c r="B22" s="36" t="s">
        <v>80</v>
      </c>
      <c r="C22" s="37">
        <v>901</v>
      </c>
      <c r="D22" s="39">
        <v>709</v>
      </c>
      <c r="E22" s="34" t="s">
        <v>48</v>
      </c>
      <c r="F22" s="34"/>
      <c r="G22" s="40"/>
      <c r="H22" s="40"/>
      <c r="I22" s="45">
        <v>13.4</v>
      </c>
      <c r="J22" s="45">
        <v>13.4</v>
      </c>
    </row>
    <row r="23" spans="1:13" ht="38.25">
      <c r="A23" s="22">
        <v>14</v>
      </c>
      <c r="B23" s="36" t="s">
        <v>81</v>
      </c>
      <c r="C23" s="37">
        <v>901</v>
      </c>
      <c r="D23" s="39">
        <v>709</v>
      </c>
      <c r="E23" s="34" t="s">
        <v>49</v>
      </c>
      <c r="F23" s="34"/>
      <c r="G23" s="40"/>
      <c r="H23" s="40"/>
      <c r="I23" s="45">
        <v>12.8</v>
      </c>
      <c r="J23" s="45">
        <v>12.8</v>
      </c>
    </row>
    <row r="24" spans="1:13" ht="45" customHeight="1">
      <c r="A24" s="22">
        <v>15</v>
      </c>
      <c r="B24" s="57" t="s">
        <v>113</v>
      </c>
      <c r="C24" s="37">
        <v>901</v>
      </c>
      <c r="D24" s="39">
        <v>709</v>
      </c>
      <c r="E24" s="34" t="s">
        <v>50</v>
      </c>
      <c r="F24" s="34"/>
      <c r="G24" s="40"/>
      <c r="H24" s="40"/>
      <c r="I24" s="45">
        <v>9.1</v>
      </c>
      <c r="J24" s="45">
        <v>9.1</v>
      </c>
    </row>
    <row r="25" spans="1:13" ht="40.5" customHeight="1">
      <c r="A25" s="22">
        <v>16</v>
      </c>
      <c r="B25" s="36" t="s">
        <v>82</v>
      </c>
      <c r="C25" s="37">
        <v>901</v>
      </c>
      <c r="D25" s="39">
        <v>409</v>
      </c>
      <c r="E25" s="34" t="s">
        <v>37</v>
      </c>
      <c r="F25" s="34"/>
      <c r="G25" s="40"/>
      <c r="H25" s="40"/>
      <c r="I25" s="45">
        <v>33075.599999999999</v>
      </c>
      <c r="J25" s="45">
        <v>33075.599999999999</v>
      </c>
    </row>
    <row r="26" spans="1:13" ht="38.25">
      <c r="A26" s="22">
        <v>17</v>
      </c>
      <c r="B26" s="36" t="s">
        <v>100</v>
      </c>
      <c r="C26" s="37">
        <v>901</v>
      </c>
      <c r="D26" s="38">
        <v>410</v>
      </c>
      <c r="E26" s="35" t="s">
        <v>51</v>
      </c>
      <c r="F26" s="35"/>
      <c r="G26" s="40"/>
      <c r="H26" s="40"/>
      <c r="I26" s="45">
        <v>11.7</v>
      </c>
      <c r="J26" s="45">
        <v>11.7</v>
      </c>
    </row>
    <row r="27" spans="1:13" ht="38.25">
      <c r="A27" s="22">
        <v>18</v>
      </c>
      <c r="B27" s="36" t="s">
        <v>83</v>
      </c>
      <c r="C27" s="37"/>
      <c r="D27" s="39"/>
      <c r="E27" s="35" t="s">
        <v>52</v>
      </c>
      <c r="F27" s="35"/>
      <c r="G27" s="40"/>
      <c r="H27" s="40"/>
      <c r="I27" s="45">
        <f>SUM(I28:I29)</f>
        <v>73.8</v>
      </c>
      <c r="J27" s="45">
        <f>SUM(J28:J29)</f>
        <v>73.8</v>
      </c>
    </row>
    <row r="28" spans="1:13">
      <c r="A28" s="22">
        <v>19</v>
      </c>
      <c r="B28" s="36"/>
      <c r="C28" s="47">
        <v>901</v>
      </c>
      <c r="D28" s="48">
        <v>405</v>
      </c>
      <c r="E28" s="43" t="s">
        <v>70</v>
      </c>
      <c r="F28" s="43"/>
      <c r="G28" s="40"/>
      <c r="H28" s="40"/>
      <c r="I28" s="46">
        <v>9.1999999999999993</v>
      </c>
      <c r="J28" s="46">
        <v>9.1999999999999993</v>
      </c>
    </row>
    <row r="29" spans="1:13">
      <c r="A29" s="22">
        <v>20</v>
      </c>
      <c r="B29" s="36"/>
      <c r="C29" s="47">
        <v>901</v>
      </c>
      <c r="D29" s="48">
        <v>412</v>
      </c>
      <c r="E29" s="43" t="s">
        <v>70</v>
      </c>
      <c r="F29" s="43"/>
      <c r="G29" s="40"/>
      <c r="H29" s="40"/>
      <c r="I29" s="46">
        <v>64.599999999999994</v>
      </c>
      <c r="J29" s="46">
        <v>64.599999999999994</v>
      </c>
    </row>
    <row r="30" spans="1:13" ht="39" customHeight="1">
      <c r="A30" s="22">
        <v>21</v>
      </c>
      <c r="B30" s="36" t="s">
        <v>109</v>
      </c>
      <c r="C30" s="37">
        <v>901</v>
      </c>
      <c r="D30" s="38">
        <v>412</v>
      </c>
      <c r="E30" s="35" t="s">
        <v>53</v>
      </c>
      <c r="F30" s="43"/>
      <c r="G30" s="40"/>
      <c r="H30" s="40"/>
      <c r="I30" s="45">
        <v>280</v>
      </c>
      <c r="J30" s="45">
        <v>280</v>
      </c>
      <c r="M30" s="8"/>
    </row>
    <row r="31" spans="1:13" ht="38.25">
      <c r="A31" s="22">
        <v>22</v>
      </c>
      <c r="B31" s="42" t="s">
        <v>84</v>
      </c>
      <c r="C31" s="37"/>
      <c r="D31" s="39"/>
      <c r="E31" s="34" t="s">
        <v>27</v>
      </c>
      <c r="F31" s="34"/>
      <c r="G31" s="40"/>
      <c r="H31" s="40"/>
      <c r="I31" s="45">
        <f>SUM(I32:I36)</f>
        <v>30670.5</v>
      </c>
      <c r="J31" s="45">
        <f>SUM(J32:J36)</f>
        <v>12411.9</v>
      </c>
    </row>
    <row r="32" spans="1:13">
      <c r="A32" s="22"/>
      <c r="B32" s="42"/>
      <c r="C32" s="47">
        <v>901</v>
      </c>
      <c r="D32" s="48">
        <v>501</v>
      </c>
      <c r="E32" s="49" t="s">
        <v>28</v>
      </c>
      <c r="F32" s="34"/>
      <c r="G32" s="40"/>
      <c r="H32" s="40"/>
      <c r="I32" s="46">
        <v>1080</v>
      </c>
      <c r="J32" s="46">
        <v>1080</v>
      </c>
    </row>
    <row r="33" spans="1:16">
      <c r="A33" s="22">
        <v>23</v>
      </c>
      <c r="B33" s="42"/>
      <c r="C33" s="47">
        <v>901</v>
      </c>
      <c r="D33" s="48">
        <v>502</v>
      </c>
      <c r="E33" s="49" t="s">
        <v>64</v>
      </c>
      <c r="F33" s="49"/>
      <c r="G33" s="40"/>
      <c r="H33" s="40"/>
      <c r="I33" s="46">
        <v>363</v>
      </c>
      <c r="J33" s="46">
        <v>363</v>
      </c>
    </row>
    <row r="34" spans="1:16">
      <c r="A34" s="22"/>
      <c r="B34" s="42"/>
      <c r="C34" s="47">
        <v>901</v>
      </c>
      <c r="D34" s="48">
        <v>502</v>
      </c>
      <c r="E34" s="49" t="s">
        <v>28</v>
      </c>
      <c r="F34" s="49"/>
      <c r="G34" s="40"/>
      <c r="H34" s="40"/>
      <c r="I34" s="46">
        <v>18258.599999999999</v>
      </c>
      <c r="J34" s="46">
        <v>0</v>
      </c>
    </row>
    <row r="35" spans="1:16">
      <c r="A35" s="22">
        <v>24</v>
      </c>
      <c r="B35" s="36"/>
      <c r="C35" s="47">
        <v>901</v>
      </c>
      <c r="D35" s="48">
        <v>503</v>
      </c>
      <c r="E35" s="49" t="s">
        <v>28</v>
      </c>
      <c r="F35" s="34"/>
      <c r="G35" s="40"/>
      <c r="H35" s="40"/>
      <c r="I35" s="46">
        <v>10890.5</v>
      </c>
      <c r="J35" s="46">
        <v>10890.5</v>
      </c>
    </row>
    <row r="36" spans="1:16">
      <c r="A36" s="22"/>
      <c r="B36" s="36"/>
      <c r="C36" s="47">
        <v>901</v>
      </c>
      <c r="D36" s="48">
        <v>505</v>
      </c>
      <c r="E36" s="49" t="s">
        <v>28</v>
      </c>
      <c r="F36" s="34"/>
      <c r="G36" s="40"/>
      <c r="H36" s="40"/>
      <c r="I36" s="46">
        <v>78.400000000000006</v>
      </c>
      <c r="J36" s="46">
        <v>78.400000000000006</v>
      </c>
    </row>
    <row r="37" spans="1:16" ht="25.5">
      <c r="A37" s="22">
        <v>25</v>
      </c>
      <c r="B37" s="36" t="s">
        <v>115</v>
      </c>
      <c r="C37" s="37">
        <v>901</v>
      </c>
      <c r="D37" s="39">
        <v>503</v>
      </c>
      <c r="E37" s="34" t="s">
        <v>54</v>
      </c>
      <c r="F37" s="34"/>
      <c r="G37" s="53"/>
      <c r="H37" s="53"/>
      <c r="I37" s="45">
        <v>0</v>
      </c>
      <c r="J37" s="45">
        <v>0</v>
      </c>
    </row>
    <row r="38" spans="1:16" ht="38.25">
      <c r="A38" s="22">
        <v>26</v>
      </c>
      <c r="B38" s="36" t="s">
        <v>110</v>
      </c>
      <c r="C38" s="37">
        <v>901</v>
      </c>
      <c r="D38" s="39">
        <v>412</v>
      </c>
      <c r="E38" s="34" t="s">
        <v>55</v>
      </c>
      <c r="F38" s="34"/>
      <c r="G38" s="40"/>
      <c r="H38" s="40"/>
      <c r="I38" s="45">
        <v>17</v>
      </c>
      <c r="J38" s="45">
        <v>17</v>
      </c>
    </row>
    <row r="39" spans="1:16" ht="29.25" customHeight="1">
      <c r="A39" s="22">
        <v>27</v>
      </c>
      <c r="B39" s="36" t="s">
        <v>85</v>
      </c>
      <c r="C39" s="37">
        <v>901</v>
      </c>
      <c r="D39" s="39">
        <v>603</v>
      </c>
      <c r="E39" s="34" t="s">
        <v>56</v>
      </c>
      <c r="F39" s="34"/>
      <c r="G39" s="40"/>
      <c r="H39" s="40"/>
      <c r="I39" s="45">
        <v>634.5</v>
      </c>
      <c r="J39" s="45">
        <v>634.5</v>
      </c>
      <c r="K39" s="60"/>
    </row>
    <row r="40" spans="1:16" ht="39" customHeight="1">
      <c r="A40" s="22">
        <v>28</v>
      </c>
      <c r="B40" s="36" t="s">
        <v>69</v>
      </c>
      <c r="C40" s="37"/>
      <c r="D40" s="39"/>
      <c r="E40" s="34" t="s">
        <v>29</v>
      </c>
      <c r="F40" s="34"/>
      <c r="G40" s="40"/>
      <c r="H40" s="40"/>
      <c r="I40" s="45">
        <f>SUM(I41:I49)</f>
        <v>223067.6</v>
      </c>
      <c r="J40" s="45">
        <f>SUM(J41:J49)</f>
        <v>229704.40000000002</v>
      </c>
    </row>
    <row r="41" spans="1:16">
      <c r="A41" s="22">
        <v>29</v>
      </c>
      <c r="B41" s="36"/>
      <c r="C41" s="47">
        <v>901</v>
      </c>
      <c r="D41" s="48">
        <v>701</v>
      </c>
      <c r="E41" s="49" t="s">
        <v>30</v>
      </c>
      <c r="F41" s="49"/>
      <c r="G41" s="40"/>
      <c r="H41" s="40"/>
      <c r="I41" s="46">
        <v>35260</v>
      </c>
      <c r="J41" s="46">
        <v>35260</v>
      </c>
    </row>
    <row r="42" spans="1:16">
      <c r="A42" s="22">
        <v>30</v>
      </c>
      <c r="B42" s="36"/>
      <c r="C42" s="47">
        <v>901</v>
      </c>
      <c r="D42" s="48">
        <v>701</v>
      </c>
      <c r="E42" s="49" t="s">
        <v>31</v>
      </c>
      <c r="F42" s="49"/>
      <c r="G42" s="40"/>
      <c r="H42" s="40"/>
      <c r="I42" s="46">
        <f>28532+1005</f>
        <v>29537</v>
      </c>
      <c r="J42" s="46">
        <f>30132+1071</f>
        <v>31203</v>
      </c>
    </row>
    <row r="43" spans="1:16">
      <c r="A43" s="22">
        <v>31</v>
      </c>
      <c r="B43" s="36"/>
      <c r="C43" s="47">
        <v>901</v>
      </c>
      <c r="D43" s="48">
        <v>702</v>
      </c>
      <c r="E43" s="49" t="s">
        <v>30</v>
      </c>
      <c r="F43" s="49"/>
      <c r="G43" s="40"/>
      <c r="H43" s="40"/>
      <c r="I43" s="46">
        <v>57744.800000000003</v>
      </c>
      <c r="J43" s="46">
        <v>57744.800000000003</v>
      </c>
    </row>
    <row r="44" spans="1:16">
      <c r="A44" s="22">
        <v>32</v>
      </c>
      <c r="B44" s="36"/>
      <c r="C44" s="47">
        <v>901</v>
      </c>
      <c r="D44" s="48">
        <v>702</v>
      </c>
      <c r="E44" s="49" t="s">
        <v>31</v>
      </c>
      <c r="F44" s="49"/>
      <c r="G44" s="40"/>
      <c r="H44" s="40"/>
      <c r="I44" s="46">
        <f>82403+1079</f>
        <v>83482</v>
      </c>
      <c r="J44" s="46">
        <f>87253+1150</f>
        <v>88403</v>
      </c>
      <c r="L44" s="61"/>
      <c r="M44" s="61"/>
    </row>
    <row r="45" spans="1:16">
      <c r="A45" s="22">
        <v>34</v>
      </c>
      <c r="B45" s="36"/>
      <c r="C45" s="47">
        <v>901</v>
      </c>
      <c r="D45" s="48">
        <v>702</v>
      </c>
      <c r="E45" s="49" t="s">
        <v>97</v>
      </c>
      <c r="F45" s="49"/>
      <c r="G45" s="40"/>
      <c r="H45" s="40"/>
      <c r="I45" s="46">
        <v>3092.2</v>
      </c>
      <c r="J45" s="46">
        <v>3060.2</v>
      </c>
    </row>
    <row r="46" spans="1:16">
      <c r="A46" s="22">
        <v>35</v>
      </c>
      <c r="B46" s="36"/>
      <c r="C46" s="47">
        <v>901</v>
      </c>
      <c r="D46" s="48">
        <v>703</v>
      </c>
      <c r="E46" s="49" t="s">
        <v>30</v>
      </c>
      <c r="F46" s="49"/>
      <c r="G46" s="40"/>
      <c r="H46" s="40"/>
      <c r="I46" s="46">
        <v>9402</v>
      </c>
      <c r="J46" s="46">
        <v>9402</v>
      </c>
    </row>
    <row r="47" spans="1:16">
      <c r="A47" s="22">
        <v>36</v>
      </c>
      <c r="B47" s="36"/>
      <c r="C47" s="47">
        <v>901</v>
      </c>
      <c r="D47" s="48">
        <v>709</v>
      </c>
      <c r="E47" s="49" t="s">
        <v>31</v>
      </c>
      <c r="F47" s="49"/>
      <c r="G47" s="40"/>
      <c r="H47" s="40"/>
      <c r="I47" s="46">
        <v>2048.3000000000002</v>
      </c>
      <c r="J47" s="46">
        <v>2130.1</v>
      </c>
      <c r="L47" s="61" t="s">
        <v>96</v>
      </c>
      <c r="M47" s="61"/>
      <c r="O47" s="61" t="s">
        <v>95</v>
      </c>
      <c r="P47" s="61"/>
    </row>
    <row r="48" spans="1:16">
      <c r="A48" s="22">
        <v>37</v>
      </c>
      <c r="B48" s="36"/>
      <c r="C48" s="47">
        <v>901</v>
      </c>
      <c r="D48" s="48">
        <v>709</v>
      </c>
      <c r="E48" s="49" t="s">
        <v>71</v>
      </c>
      <c r="F48" s="49"/>
      <c r="G48" s="40"/>
      <c r="H48" s="40"/>
      <c r="I48" s="46">
        <v>2437.1</v>
      </c>
      <c r="J48" s="46">
        <v>2437.1</v>
      </c>
    </row>
    <row r="49" spans="1:16">
      <c r="A49" s="22">
        <v>38</v>
      </c>
      <c r="B49" s="36"/>
      <c r="C49" s="47">
        <v>901</v>
      </c>
      <c r="D49" s="48">
        <v>709</v>
      </c>
      <c r="E49" s="49" t="s">
        <v>30</v>
      </c>
      <c r="F49" s="49"/>
      <c r="G49" s="40"/>
      <c r="H49" s="40"/>
      <c r="I49" s="46">
        <v>64.2</v>
      </c>
      <c r="J49" s="46">
        <v>64.2</v>
      </c>
    </row>
    <row r="50" spans="1:16" ht="63.75">
      <c r="A50" s="22">
        <v>39</v>
      </c>
      <c r="B50" s="36" t="s">
        <v>112</v>
      </c>
      <c r="C50" s="37">
        <v>901</v>
      </c>
      <c r="D50" s="39">
        <v>702</v>
      </c>
      <c r="E50" s="34" t="s">
        <v>57</v>
      </c>
      <c r="F50" s="34"/>
      <c r="G50" s="53"/>
      <c r="H50" s="53"/>
      <c r="I50" s="45">
        <v>0</v>
      </c>
      <c r="J50" s="45">
        <v>0</v>
      </c>
    </row>
    <row r="51" spans="1:16" ht="38.25">
      <c r="A51" s="22">
        <v>40</v>
      </c>
      <c r="B51" s="36" t="s">
        <v>86</v>
      </c>
      <c r="C51" s="37">
        <v>901</v>
      </c>
      <c r="D51" s="39">
        <v>801</v>
      </c>
      <c r="E51" s="34" t="s">
        <v>41</v>
      </c>
      <c r="F51" s="49"/>
      <c r="G51" s="40"/>
      <c r="H51" s="40"/>
      <c r="I51" s="45">
        <f>SUM(I52)</f>
        <v>47023.199999999997</v>
      </c>
      <c r="J51" s="45">
        <f>SUM(J52)</f>
        <v>47023.199999999997</v>
      </c>
    </row>
    <row r="52" spans="1:16">
      <c r="A52" s="22"/>
      <c r="B52" s="36"/>
      <c r="C52" s="47">
        <v>901</v>
      </c>
      <c r="D52" s="48">
        <v>801</v>
      </c>
      <c r="E52" s="49" t="s">
        <v>103</v>
      </c>
      <c r="F52" s="49"/>
      <c r="G52" s="40"/>
      <c r="H52" s="40"/>
      <c r="I52" s="46">
        <v>47023.199999999997</v>
      </c>
      <c r="J52" s="46">
        <v>47023.199999999997</v>
      </c>
    </row>
    <row r="53" spans="1:16" ht="24.75" customHeight="1">
      <c r="A53" s="22">
        <v>41</v>
      </c>
      <c r="B53" s="36" t="s">
        <v>87</v>
      </c>
      <c r="C53" s="47"/>
      <c r="D53" s="39"/>
      <c r="E53" s="34" t="s">
        <v>32</v>
      </c>
      <c r="F53" s="34"/>
      <c r="G53" s="40"/>
      <c r="H53" s="40"/>
      <c r="I53" s="45">
        <f>SUM(I54:I57)</f>
        <v>30893.899999999998</v>
      </c>
      <c r="J53" s="45">
        <f>SUM(J54:J57)</f>
        <v>32014.9</v>
      </c>
    </row>
    <row r="54" spans="1:16">
      <c r="A54" s="22">
        <v>42</v>
      </c>
      <c r="B54" s="36"/>
      <c r="C54" s="47">
        <v>901</v>
      </c>
      <c r="D54" s="48">
        <v>1003</v>
      </c>
      <c r="E54" s="49" t="s">
        <v>33</v>
      </c>
      <c r="F54" s="34"/>
      <c r="G54" s="40"/>
      <c r="H54" s="40"/>
      <c r="I54" s="46">
        <v>2651.6</v>
      </c>
      <c r="J54" s="46">
        <v>2642.7</v>
      </c>
      <c r="L54" s="61">
        <v>2765.2</v>
      </c>
      <c r="M54" s="61"/>
    </row>
    <row r="55" spans="1:16">
      <c r="A55" s="22">
        <v>43</v>
      </c>
      <c r="B55" s="36"/>
      <c r="C55" s="47">
        <v>901</v>
      </c>
      <c r="D55" s="48">
        <v>1003</v>
      </c>
      <c r="E55" s="49" t="s">
        <v>34</v>
      </c>
      <c r="F55" s="34"/>
      <c r="G55" s="40"/>
      <c r="H55" s="40"/>
      <c r="I55" s="46">
        <v>25862.799999999999</v>
      </c>
      <c r="J55" s="46">
        <v>26903.200000000001</v>
      </c>
      <c r="L55" s="61" t="s">
        <v>98</v>
      </c>
      <c r="M55" s="61"/>
    </row>
    <row r="56" spans="1:16">
      <c r="A56" s="22">
        <v>44</v>
      </c>
      <c r="B56" s="36"/>
      <c r="C56" s="47">
        <v>901</v>
      </c>
      <c r="D56" s="48">
        <v>1003</v>
      </c>
      <c r="E56" s="49" t="s">
        <v>75</v>
      </c>
      <c r="F56" s="34"/>
      <c r="G56" s="40"/>
      <c r="H56" s="40"/>
      <c r="I56" s="46">
        <v>2.7</v>
      </c>
      <c r="J56" s="46">
        <v>3</v>
      </c>
    </row>
    <row r="57" spans="1:16">
      <c r="A57" s="22">
        <v>45</v>
      </c>
      <c r="B57" s="36"/>
      <c r="C57" s="47">
        <v>901</v>
      </c>
      <c r="D57" s="48">
        <v>1006</v>
      </c>
      <c r="E57" s="49" t="s">
        <v>34</v>
      </c>
      <c r="F57" s="34"/>
      <c r="G57" s="40"/>
      <c r="H57" s="40"/>
      <c r="I57" s="46">
        <v>2376.8000000000002</v>
      </c>
      <c r="J57" s="46">
        <v>2466</v>
      </c>
    </row>
    <row r="58" spans="1:16" ht="38.25">
      <c r="A58" s="22">
        <v>46</v>
      </c>
      <c r="B58" s="36" t="s">
        <v>76</v>
      </c>
      <c r="C58" s="37">
        <v>901</v>
      </c>
      <c r="D58" s="39">
        <v>1003</v>
      </c>
      <c r="E58" s="34" t="s">
        <v>58</v>
      </c>
      <c r="F58" s="49"/>
      <c r="G58" s="40"/>
      <c r="H58" s="40"/>
      <c r="I58" s="45">
        <v>29.1</v>
      </c>
      <c r="J58" s="45">
        <v>29.1</v>
      </c>
    </row>
    <row r="59" spans="1:16" ht="38.25">
      <c r="A59" s="32">
        <v>47</v>
      </c>
      <c r="B59" s="36" t="s">
        <v>111</v>
      </c>
      <c r="C59" s="37">
        <v>901</v>
      </c>
      <c r="D59" s="39">
        <v>1003</v>
      </c>
      <c r="E59" s="35" t="s">
        <v>38</v>
      </c>
      <c r="F59" s="49"/>
      <c r="G59" s="40"/>
      <c r="H59" s="40"/>
      <c r="I59" s="45">
        <v>0</v>
      </c>
      <c r="J59" s="45">
        <v>0</v>
      </c>
    </row>
    <row r="60" spans="1:16" ht="48" customHeight="1">
      <c r="A60" s="32">
        <v>50</v>
      </c>
      <c r="B60" s="42" t="s">
        <v>94</v>
      </c>
      <c r="C60" s="37">
        <v>901</v>
      </c>
      <c r="D60" s="39">
        <v>405</v>
      </c>
      <c r="E60" s="34" t="s">
        <v>73</v>
      </c>
      <c r="F60" s="49"/>
      <c r="G60" s="40"/>
      <c r="H60" s="40"/>
      <c r="I60" s="45">
        <v>92.3</v>
      </c>
      <c r="J60" s="45">
        <v>92.3</v>
      </c>
    </row>
    <row r="61" spans="1:16" ht="39.75" customHeight="1">
      <c r="A61" s="22">
        <v>51</v>
      </c>
      <c r="B61" s="42" t="s">
        <v>88</v>
      </c>
      <c r="C61" s="37">
        <v>901</v>
      </c>
      <c r="D61" s="39">
        <v>113</v>
      </c>
      <c r="E61" s="34" t="s">
        <v>35</v>
      </c>
      <c r="F61" s="34"/>
      <c r="G61" s="40"/>
      <c r="H61" s="40"/>
      <c r="I61" s="45">
        <v>187.2</v>
      </c>
      <c r="J61" s="45">
        <v>187.2</v>
      </c>
      <c r="P61" s="9"/>
    </row>
    <row r="62" spans="1:16" ht="39" customHeight="1">
      <c r="A62" s="22">
        <v>52</v>
      </c>
      <c r="B62" s="36" t="s">
        <v>89</v>
      </c>
      <c r="C62" s="50">
        <v>919</v>
      </c>
      <c r="D62" s="39">
        <v>106</v>
      </c>
      <c r="E62" s="34" t="s">
        <v>36</v>
      </c>
      <c r="F62" s="34"/>
      <c r="G62" s="40"/>
      <c r="H62" s="40"/>
      <c r="I62" s="45">
        <f>SUM(I71:I72)</f>
        <v>3922.4</v>
      </c>
      <c r="J62" s="45">
        <f>SUM(J71:J72)</f>
        <v>3922.4</v>
      </c>
    </row>
    <row r="63" spans="1:16" ht="38.25" hidden="1" customHeight="1">
      <c r="A63" s="22"/>
      <c r="B63" s="54" t="s">
        <v>20</v>
      </c>
      <c r="C63" s="50">
        <v>919</v>
      </c>
      <c r="D63" s="39">
        <v>106</v>
      </c>
      <c r="E63" s="34" t="s">
        <v>21</v>
      </c>
      <c r="F63" s="34"/>
      <c r="G63" s="40"/>
      <c r="H63" s="40"/>
      <c r="I63" s="45">
        <f>I64</f>
        <v>3590</v>
      </c>
      <c r="J63" s="45">
        <f>J64</f>
        <v>3590</v>
      </c>
    </row>
    <row r="64" spans="1:16" ht="25.5" hidden="1" customHeight="1">
      <c r="A64" s="22"/>
      <c r="B64" s="36" t="s">
        <v>22</v>
      </c>
      <c r="C64" s="50">
        <v>919</v>
      </c>
      <c r="D64" s="39">
        <v>106</v>
      </c>
      <c r="E64" s="34" t="s">
        <v>23</v>
      </c>
      <c r="F64" s="34"/>
      <c r="G64" s="40"/>
      <c r="H64" s="40"/>
      <c r="I64" s="45">
        <f>I65+I66</f>
        <v>3590</v>
      </c>
      <c r="J64" s="45">
        <f>J65+J66</f>
        <v>3590</v>
      </c>
    </row>
    <row r="65" spans="1:10" ht="12.75" hidden="1" customHeight="1">
      <c r="A65" s="22"/>
      <c r="B65" s="55" t="s">
        <v>10</v>
      </c>
      <c r="C65" s="51">
        <v>919</v>
      </c>
      <c r="D65" s="48">
        <v>106</v>
      </c>
      <c r="E65" s="49" t="s">
        <v>23</v>
      </c>
      <c r="F65" s="49" t="s">
        <v>4</v>
      </c>
      <c r="G65" s="40"/>
      <c r="H65" s="40"/>
      <c r="I65" s="46">
        <v>2552</v>
      </c>
      <c r="J65" s="46">
        <v>2552</v>
      </c>
    </row>
    <row r="66" spans="1:10" ht="38.25" hidden="1" customHeight="1">
      <c r="A66" s="22"/>
      <c r="B66" s="55" t="s">
        <v>19</v>
      </c>
      <c r="C66" s="51">
        <v>919</v>
      </c>
      <c r="D66" s="48">
        <v>106</v>
      </c>
      <c r="E66" s="49" t="s">
        <v>23</v>
      </c>
      <c r="F66" s="49" t="s">
        <v>12</v>
      </c>
      <c r="G66" s="40"/>
      <c r="H66" s="40"/>
      <c r="I66" s="46">
        <v>1038</v>
      </c>
      <c r="J66" s="46">
        <v>1038</v>
      </c>
    </row>
    <row r="67" spans="1:10" ht="38.25" hidden="1" customHeight="1">
      <c r="A67" s="22"/>
      <c r="B67" s="42" t="s">
        <v>13</v>
      </c>
      <c r="C67" s="50">
        <v>919</v>
      </c>
      <c r="D67" s="39">
        <v>113</v>
      </c>
      <c r="E67" s="34" t="s">
        <v>14</v>
      </c>
      <c r="F67" s="49"/>
      <c r="G67" s="40"/>
      <c r="H67" s="40"/>
      <c r="I67" s="45">
        <f t="shared" ref="I67:J69" si="0">I68</f>
        <v>40</v>
      </c>
      <c r="J67" s="45">
        <f t="shared" si="0"/>
        <v>40</v>
      </c>
    </row>
    <row r="68" spans="1:10" ht="38.25" hidden="1" customHeight="1">
      <c r="A68" s="22"/>
      <c r="B68" s="42" t="s">
        <v>15</v>
      </c>
      <c r="C68" s="50">
        <v>919</v>
      </c>
      <c r="D68" s="39">
        <v>113</v>
      </c>
      <c r="E68" s="34" t="s">
        <v>18</v>
      </c>
      <c r="F68" s="49"/>
      <c r="G68" s="40"/>
      <c r="H68" s="40"/>
      <c r="I68" s="45">
        <f t="shared" si="0"/>
        <v>40</v>
      </c>
      <c r="J68" s="45">
        <f t="shared" si="0"/>
        <v>40</v>
      </c>
    </row>
    <row r="69" spans="1:10" ht="25.5" hidden="1" customHeight="1">
      <c r="A69" s="22"/>
      <c r="B69" s="36" t="s">
        <v>17</v>
      </c>
      <c r="C69" s="50">
        <v>919</v>
      </c>
      <c r="D69" s="39">
        <v>113</v>
      </c>
      <c r="E69" s="34" t="s">
        <v>16</v>
      </c>
      <c r="F69" s="49"/>
      <c r="G69" s="40"/>
      <c r="H69" s="40"/>
      <c r="I69" s="45">
        <f t="shared" si="0"/>
        <v>40</v>
      </c>
      <c r="J69" s="45">
        <f t="shared" si="0"/>
        <v>40</v>
      </c>
    </row>
    <row r="70" spans="1:10" ht="25.5" hidden="1" customHeight="1">
      <c r="A70" s="22"/>
      <c r="B70" s="55" t="s">
        <v>11</v>
      </c>
      <c r="C70" s="51">
        <v>919</v>
      </c>
      <c r="D70" s="48">
        <v>113</v>
      </c>
      <c r="E70" s="49" t="s">
        <v>16</v>
      </c>
      <c r="F70" s="49" t="s">
        <v>12</v>
      </c>
      <c r="G70" s="40"/>
      <c r="H70" s="40"/>
      <c r="I70" s="46">
        <v>40</v>
      </c>
      <c r="J70" s="46">
        <v>40</v>
      </c>
    </row>
    <row r="71" spans="1:10" ht="17.25" customHeight="1">
      <c r="A71" s="22"/>
      <c r="B71" s="55"/>
      <c r="C71" s="51">
        <v>919</v>
      </c>
      <c r="D71" s="48">
        <v>106</v>
      </c>
      <c r="E71" s="49" t="s">
        <v>124</v>
      </c>
      <c r="F71" s="49"/>
      <c r="G71" s="40"/>
      <c r="H71" s="40"/>
      <c r="I71" s="46">
        <v>3916.4</v>
      </c>
      <c r="J71" s="46">
        <v>3916.4</v>
      </c>
    </row>
    <row r="72" spans="1:10" ht="17.25" customHeight="1">
      <c r="A72" s="22"/>
      <c r="B72" s="55"/>
      <c r="C72" s="51">
        <v>919</v>
      </c>
      <c r="D72" s="48">
        <v>106</v>
      </c>
      <c r="E72" s="49" t="s">
        <v>124</v>
      </c>
      <c r="F72" s="49"/>
      <c r="G72" s="40"/>
      <c r="H72" s="40"/>
      <c r="I72" s="46">
        <v>6</v>
      </c>
      <c r="J72" s="46">
        <v>6</v>
      </c>
    </row>
    <row r="73" spans="1:10" ht="55.5" customHeight="1">
      <c r="A73" s="22">
        <v>53</v>
      </c>
      <c r="B73" s="36" t="s">
        <v>116</v>
      </c>
      <c r="C73" s="50">
        <v>901</v>
      </c>
      <c r="D73" s="38">
        <v>412</v>
      </c>
      <c r="E73" s="35" t="s">
        <v>59</v>
      </c>
      <c r="F73" s="49"/>
      <c r="G73" s="40"/>
      <c r="H73" s="40"/>
      <c r="I73" s="45">
        <v>320</v>
      </c>
      <c r="J73" s="45">
        <v>320</v>
      </c>
    </row>
    <row r="74" spans="1:10" ht="49.5" customHeight="1">
      <c r="A74" s="22">
        <v>54</v>
      </c>
      <c r="B74" s="36" t="s">
        <v>114</v>
      </c>
      <c r="C74" s="50"/>
      <c r="D74" s="39"/>
      <c r="E74" s="34" t="s">
        <v>60</v>
      </c>
      <c r="F74" s="49"/>
      <c r="G74" s="40"/>
      <c r="H74" s="40"/>
      <c r="I74" s="45">
        <f>SUM(I75:I76)</f>
        <v>18</v>
      </c>
      <c r="J74" s="45">
        <f>SUM(J75:J76)</f>
        <v>18.2</v>
      </c>
    </row>
    <row r="75" spans="1:10" ht="12.75" customHeight="1">
      <c r="A75" s="22">
        <v>55</v>
      </c>
      <c r="B75" s="36"/>
      <c r="C75" s="51">
        <v>901</v>
      </c>
      <c r="D75" s="48">
        <v>707</v>
      </c>
      <c r="E75" s="49" t="s">
        <v>72</v>
      </c>
      <c r="F75" s="49"/>
      <c r="G75" s="40"/>
      <c r="H75" s="40"/>
      <c r="I75" s="46">
        <v>12.7</v>
      </c>
      <c r="J75" s="46">
        <v>12.7</v>
      </c>
    </row>
    <row r="76" spans="1:10" ht="14.25" customHeight="1">
      <c r="A76" s="22">
        <v>56</v>
      </c>
      <c r="B76" s="36"/>
      <c r="C76" s="51">
        <v>901</v>
      </c>
      <c r="D76" s="48">
        <v>709</v>
      </c>
      <c r="E76" s="49" t="s">
        <v>72</v>
      </c>
      <c r="F76" s="49"/>
      <c r="G76" s="40"/>
      <c r="H76" s="40"/>
      <c r="I76" s="46">
        <v>5.3</v>
      </c>
      <c r="J76" s="46">
        <v>5.5</v>
      </c>
    </row>
    <row r="77" spans="1:10" ht="60" customHeight="1">
      <c r="A77" s="22">
        <v>57</v>
      </c>
      <c r="B77" s="56" t="s">
        <v>90</v>
      </c>
      <c r="C77" s="50">
        <v>901</v>
      </c>
      <c r="D77" s="39">
        <v>501</v>
      </c>
      <c r="E77" s="34" t="s">
        <v>42</v>
      </c>
      <c r="F77" s="49"/>
      <c r="G77" s="40"/>
      <c r="H77" s="40"/>
      <c r="I77" s="45">
        <v>450</v>
      </c>
      <c r="J77" s="45">
        <v>450</v>
      </c>
    </row>
    <row r="78" spans="1:10" ht="51.75" customHeight="1">
      <c r="A78" s="22">
        <v>58</v>
      </c>
      <c r="B78" s="36" t="s">
        <v>118</v>
      </c>
      <c r="C78" s="50">
        <v>901</v>
      </c>
      <c r="D78" s="39">
        <v>1004</v>
      </c>
      <c r="E78" s="34" t="s">
        <v>43</v>
      </c>
      <c r="F78" s="49"/>
      <c r="G78" s="40"/>
      <c r="H78" s="40"/>
      <c r="I78" s="45">
        <f>SUM(I79)</f>
        <v>160.1</v>
      </c>
      <c r="J78" s="45">
        <f>SUM(J79)</f>
        <v>160.1</v>
      </c>
    </row>
    <row r="79" spans="1:10" ht="16.5" customHeight="1">
      <c r="A79" s="22">
        <v>59</v>
      </c>
      <c r="B79" s="36"/>
      <c r="C79" s="51">
        <v>901</v>
      </c>
      <c r="D79" s="48">
        <v>1004</v>
      </c>
      <c r="E79" s="49" t="s">
        <v>78</v>
      </c>
      <c r="F79" s="49"/>
      <c r="G79" s="40"/>
      <c r="H79" s="40"/>
      <c r="I79" s="46">
        <v>160.1</v>
      </c>
      <c r="J79" s="46">
        <v>160.1</v>
      </c>
    </row>
    <row r="80" spans="1:10" ht="36.75" customHeight="1">
      <c r="A80" s="22">
        <v>60</v>
      </c>
      <c r="B80" s="56" t="s">
        <v>117</v>
      </c>
      <c r="C80" s="50">
        <v>901</v>
      </c>
      <c r="D80" s="39">
        <v>1003</v>
      </c>
      <c r="E80" s="34" t="s">
        <v>44</v>
      </c>
      <c r="F80" s="49"/>
      <c r="G80" s="40"/>
      <c r="H80" s="40"/>
      <c r="I80" s="45">
        <v>5</v>
      </c>
      <c r="J80" s="45">
        <v>5</v>
      </c>
    </row>
    <row r="81" spans="1:13" ht="35.25" customHeight="1">
      <c r="A81" s="22">
        <v>61</v>
      </c>
      <c r="B81" s="57" t="s">
        <v>120</v>
      </c>
      <c r="C81" s="50">
        <v>901</v>
      </c>
      <c r="D81" s="39">
        <v>412</v>
      </c>
      <c r="E81" s="34" t="s">
        <v>61</v>
      </c>
      <c r="F81" s="34"/>
      <c r="G81" s="53"/>
      <c r="H81" s="53"/>
      <c r="I81" s="45">
        <v>2.1</v>
      </c>
      <c r="J81" s="45">
        <v>2.1</v>
      </c>
    </row>
    <row r="82" spans="1:13" ht="41.25" customHeight="1">
      <c r="A82" s="22">
        <v>62</v>
      </c>
      <c r="B82" s="57" t="s">
        <v>121</v>
      </c>
      <c r="C82" s="50">
        <v>901</v>
      </c>
      <c r="D82" s="39">
        <v>709</v>
      </c>
      <c r="E82" s="34" t="s">
        <v>62</v>
      </c>
      <c r="F82" s="34"/>
      <c r="G82" s="53"/>
      <c r="H82" s="53"/>
      <c r="I82" s="45">
        <v>150</v>
      </c>
      <c r="J82" s="45">
        <v>150</v>
      </c>
    </row>
    <row r="83" spans="1:13" ht="39.75" customHeight="1">
      <c r="A83" s="22">
        <v>63</v>
      </c>
      <c r="B83" s="42" t="s">
        <v>119</v>
      </c>
      <c r="C83" s="50">
        <v>901</v>
      </c>
      <c r="D83" s="39">
        <v>502</v>
      </c>
      <c r="E83" s="34" t="s">
        <v>63</v>
      </c>
      <c r="F83" s="34"/>
      <c r="G83" s="53"/>
      <c r="H83" s="53"/>
      <c r="I83" s="45">
        <v>1325.1</v>
      </c>
      <c r="J83" s="45">
        <v>1325.1</v>
      </c>
    </row>
    <row r="84" spans="1:13" ht="39.75" customHeight="1">
      <c r="A84" s="22">
        <v>64</v>
      </c>
      <c r="B84" s="36" t="s">
        <v>91</v>
      </c>
      <c r="C84" s="50">
        <v>901</v>
      </c>
      <c r="D84" s="39">
        <v>707</v>
      </c>
      <c r="E84" s="34" t="s">
        <v>66</v>
      </c>
      <c r="F84" s="34"/>
      <c r="G84" s="53"/>
      <c r="H84" s="53"/>
      <c r="I84" s="45">
        <v>20</v>
      </c>
      <c r="J84" s="45">
        <v>20</v>
      </c>
    </row>
    <row r="85" spans="1:13" ht="84" customHeight="1">
      <c r="A85" s="22">
        <v>65</v>
      </c>
      <c r="B85" s="59" t="s">
        <v>125</v>
      </c>
      <c r="C85" s="50">
        <v>901</v>
      </c>
      <c r="D85" s="39">
        <v>501</v>
      </c>
      <c r="E85" s="34" t="s">
        <v>92</v>
      </c>
      <c r="F85" s="34"/>
      <c r="G85" s="53"/>
      <c r="H85" s="53"/>
      <c r="I85" s="45">
        <v>450</v>
      </c>
      <c r="J85" s="45">
        <v>450</v>
      </c>
    </row>
    <row r="86" spans="1:13" ht="42" customHeight="1">
      <c r="A86" s="22">
        <v>66</v>
      </c>
      <c r="B86" s="59" t="s">
        <v>101</v>
      </c>
      <c r="C86" s="50">
        <v>901</v>
      </c>
      <c r="D86" s="39">
        <v>603</v>
      </c>
      <c r="E86" s="34" t="s">
        <v>102</v>
      </c>
      <c r="F86" s="34"/>
      <c r="G86" s="53"/>
      <c r="H86" s="53"/>
      <c r="I86" s="45">
        <v>0</v>
      </c>
      <c r="J86" s="45">
        <v>0</v>
      </c>
    </row>
    <row r="87" spans="1:13" ht="54.75" customHeight="1">
      <c r="A87" s="22">
        <v>67</v>
      </c>
      <c r="B87" s="59" t="s">
        <v>122</v>
      </c>
      <c r="C87" s="50">
        <v>901</v>
      </c>
      <c r="D87" s="39">
        <v>501</v>
      </c>
      <c r="E87" s="34" t="s">
        <v>123</v>
      </c>
      <c r="F87" s="34"/>
      <c r="G87" s="53"/>
      <c r="H87" s="53"/>
      <c r="I87" s="45">
        <v>2000</v>
      </c>
      <c r="J87" s="45">
        <v>2000</v>
      </c>
    </row>
    <row r="88" spans="1:13">
      <c r="A88" s="22">
        <v>68</v>
      </c>
      <c r="B88" s="36" t="s">
        <v>7</v>
      </c>
      <c r="C88" s="47"/>
      <c r="D88" s="47"/>
      <c r="E88" s="47"/>
      <c r="F88" s="47"/>
      <c r="G88" s="47"/>
      <c r="H88" s="47"/>
      <c r="I88" s="58">
        <f>SUM(I7+I10+I16+I17+I19+I22+I23+I24+I25+I26+I27+I30+I31+I37+I38+I39+I40+I50+I51+I53+I58+I59+I60+I61+I62+I73+I74+I77+I78+I80+I81+I82+I83+I84+I85+I87)</f>
        <v>440696.49999999994</v>
      </c>
      <c r="J88" s="58">
        <f>SUM(J7+J10+J16+J17+J19+J22+J23+J24+J25+J26+J27+J30+J31+J37+J38+J39+J40+J50+J51+J53+J58+J59+J60+J61+J62+J73+J74+J77+J78+J80+J81+J82+J83+J84+J85+J87)</f>
        <v>440033.8</v>
      </c>
      <c r="K88" s="1"/>
      <c r="L88" s="44"/>
      <c r="M88" s="3"/>
    </row>
    <row r="89" spans="1:13" ht="14.25">
      <c r="A89" s="41"/>
      <c r="B89" s="62" t="s">
        <v>126</v>
      </c>
      <c r="C89" s="63"/>
      <c r="D89" s="63"/>
      <c r="E89" s="63"/>
      <c r="F89" s="63"/>
      <c r="G89" s="63"/>
      <c r="H89" s="63"/>
      <c r="I89" s="63"/>
      <c r="J89" s="63"/>
    </row>
    <row r="90" spans="1:13" ht="15">
      <c r="A90" s="13"/>
      <c r="B90" s="11"/>
      <c r="C90" s="10"/>
      <c r="D90" s="14"/>
      <c r="E90" s="14"/>
      <c r="F90" s="14"/>
      <c r="G90" s="15"/>
      <c r="H90" s="13"/>
      <c r="I90" s="12"/>
      <c r="J90" s="12"/>
      <c r="L90" s="7"/>
    </row>
  </sheetData>
  <mergeCells count="12">
    <mergeCell ref="O47:P47"/>
    <mergeCell ref="B89:J89"/>
    <mergeCell ref="A5:J5"/>
    <mergeCell ref="C1:J1"/>
    <mergeCell ref="C2:J2"/>
    <mergeCell ref="C3:J3"/>
    <mergeCell ref="C4:J4"/>
    <mergeCell ref="L47:M47"/>
    <mergeCell ref="L44:M44"/>
    <mergeCell ref="L55:M55"/>
    <mergeCell ref="L54:M54"/>
    <mergeCell ref="L11:M11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2023-11-19T11:04:12Z</cp:lastPrinted>
  <dcterms:created xsi:type="dcterms:W3CDTF">1996-10-08T23:32:33Z</dcterms:created>
  <dcterms:modified xsi:type="dcterms:W3CDTF">2024-04-08T08:44:37Z</dcterms:modified>
</cp:coreProperties>
</file>