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'прилож.1'!$A$1:$P$78</definedName>
  </definedNames>
  <calcPr fullCalcOnLoad="1"/>
</workbook>
</file>

<file path=xl/sharedStrings.xml><?xml version="1.0" encoding="utf-8"?>
<sst xmlns="http://schemas.openxmlformats.org/spreadsheetml/2006/main" count="481" uniqueCount="129">
  <si>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</si>
  <si>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</si>
  <si>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</si>
  <si>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</si>
  <si>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</si>
  <si>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</si>
  <si>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</si>
  <si>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</si>
  <si>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</si>
  <si>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</si>
  <si>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</si>
  <si>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</si>
  <si>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</si>
  <si>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</si>
  <si>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</si>
  <si>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</si>
  <si>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</si>
  <si>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</si>
  <si>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</si>
  <si>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</si>
  <si>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</si>
  <si>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</si>
  <si>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</si>
  <si>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</si>
  <si>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</si>
  <si>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</si>
  <si>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</si>
  <si>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</si>
  <si>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</si>
  <si>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</si>
  <si>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</si>
  <si>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</si>
  <si>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</si>
  <si>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</si>
  <si>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</si>
  <si>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</si>
  <si>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</si>
  <si>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</si>
  <si>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</si>
  <si>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</si>
  <si>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</si>
  <si>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</si>
  <si>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</si>
  <si>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</si>
  <si>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</si>
  <si>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</si>
  <si>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</si>
  <si>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</si>
  <si>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</si>
  <si>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</si>
  <si>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</si>
  <si>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</si>
  <si>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</si>
  <si>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</si>
  <si>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</si>
  <si>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</si>
  <si>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</si>
  <si>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</si>
  <si>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</si>
  <si>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</si>
  <si>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</si>
  <si>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</si>
  <si>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</si>
  <si>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</si>
  <si>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</si>
  <si>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</si>
  <si>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</si>
  <si>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</si>
  <si>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</si>
  <si>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</si>
  <si>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</si>
  <si>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</si>
  <si>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</si>
  <si>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</si>
  <si>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</si>
  <si>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</si>
  <si>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</si>
  <si>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</si>
  <si>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</si>
  <si>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</si>
  <si>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</si>
  <si>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</si>
  <si>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</si>
  <si>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</si>
  <si>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</si>
  <si>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</si>
  <si>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</si>
  <si>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</si>
  <si>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</si>
  <si>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</si>
  <si>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</si>
  <si>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</si>
  <si>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</si>
  <si>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</si>
  <si>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</si>
  <si>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</si>
  <si>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</si>
  <si>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</si>
  <si>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</si>
  <si>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</si>
  <si>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</si>
  <si>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</si>
  <si>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</si>
  <si>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</si>
  <si>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</si>
  <si>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</si>
  <si>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</si>
  <si>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35469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</si>
  <si>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</si>
  <si>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СВОД  ДОХОДОВ БЮДЖЕТА МАХНЁВСКОГО МУНИЦИПАЛЬНОГО ОБРАЗОВАНИЯ НА 2021 ГОД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</si>
  <si>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</si>
  <si>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</si>
  <si>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</si>
  <si>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</si>
  <si>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</si>
  <si>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</si>
  <si>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</si>
  <si>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</si>
  <si>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</si>
  <si>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</si>
  <si>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</si>
  <si>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</si>
  <si>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</si>
  <si>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</si>
  <si>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</si>
  <si>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</si>
  <si>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</si>
  <si>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</si>
  <si>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 xml:space="preserve"> к Решению Думы Махнёвского муниципального образования от 20.01.2021 № 40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</si>
</sst>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0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13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0" fontId="16" fillId="0" borderId="21" xfId="0" applyNumberFormat="1" applyFont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180" fontId="12" fillId="33" borderId="43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2" fillId="33" borderId="49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SheetLayoutView="87" zoomScalePageLayoutView="0" workbookViewId="0" topLeftCell="A5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65"/>
      <c r="K1" s="165"/>
      <c r="L1" s="166"/>
      <c r="M1" s="166"/>
      <c r="N1" s="166"/>
      <c r="O1" s="166"/>
      <c r="P1" s="166"/>
      <c r="Q1" s="5"/>
    </row>
    <row r="2" spans="10:17" ht="12.75" hidden="1">
      <c r="J2" s="167"/>
      <c r="K2" s="167"/>
      <c r="L2" s="166"/>
      <c r="M2" s="166"/>
      <c r="N2" s="166"/>
      <c r="O2" s="166"/>
      <c r="P2" s="166"/>
      <c r="Q2" s="5"/>
    </row>
    <row r="3" spans="10:17" ht="12.75" hidden="1">
      <c r="J3" s="168"/>
      <c r="K3" s="168"/>
      <c r="L3" s="169"/>
      <c r="M3" s="169"/>
      <c r="N3" s="169"/>
      <c r="O3" s="169"/>
      <c r="P3" s="169"/>
      <c r="Q3" s="6"/>
    </row>
    <row r="4" spans="10:17" ht="15" hidden="1">
      <c r="J4" s="170"/>
      <c r="K4" s="170"/>
      <c r="L4" s="170"/>
      <c r="M4" s="170"/>
      <c r="N4" s="170"/>
      <c r="O4" s="170"/>
      <c r="P4" s="170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0" t="s">
        <v>79</v>
      </c>
      <c r="K5" s="181"/>
      <c r="L5" s="181"/>
      <c r="M5" s="181"/>
      <c r="N5" s="181"/>
      <c r="O5" s="181"/>
      <c r="P5" s="181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79" t="s">
        <v>128</v>
      </c>
      <c r="K6" s="179"/>
      <c r="L6" s="179"/>
      <c r="M6" s="179"/>
      <c r="N6" s="179"/>
      <c r="O6" s="179"/>
      <c r="P6" s="179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77" t="s">
        <v>109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ht="24.75" customHeight="1" hidden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71" t="s">
        <v>32</v>
      </c>
      <c r="C12" s="172"/>
      <c r="D12" s="172"/>
      <c r="E12" s="172"/>
      <c r="F12" s="172"/>
      <c r="G12" s="172"/>
      <c r="H12" s="172"/>
      <c r="I12" s="173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86" t="s">
        <v>4</v>
      </c>
      <c r="F14" s="187"/>
      <c r="G14" s="32" t="s">
        <v>3</v>
      </c>
      <c r="H14" s="32" t="s">
        <v>1</v>
      </c>
      <c r="I14" s="33" t="s">
        <v>2</v>
      </c>
      <c r="J14" s="134" t="s">
        <v>23</v>
      </c>
      <c r="K14" s="34" t="e">
        <f>SUM(K16,K19,K24,K28,K30,#REF!,K36,K38,K40,)</f>
        <v>#REF!</v>
      </c>
      <c r="L14" s="34" t="e">
        <f>SUM(L16,L19,L24,L28,L30,#REF!,L36,L38,L40,)</f>
        <v>#REF!</v>
      </c>
      <c r="M14" s="34" t="e">
        <f>SUM(M16,M19,M24,M28,M30,#REF!,M36,M38,M40,)</f>
        <v>#REF!</v>
      </c>
      <c r="N14" s="34" t="e">
        <f>SUM(N16,N19,N24,N28,N30,#REF!,N36,N38,N40,)</f>
        <v>#REF!</v>
      </c>
      <c r="O14" s="35" t="e">
        <f>SUM(O16,O19,O24,O28,O30,#REF!,O36,O38,O40,)</f>
        <v>#REF!</v>
      </c>
      <c r="P14" s="131">
        <f>SUM(P15+P17+P19+P24+P28+P30+P36+P38+P40)</f>
        <v>63935.6</v>
      </c>
      <c r="Q14" s="148"/>
      <c r="R14" s="37"/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82" t="s">
        <v>4</v>
      </c>
      <c r="F15" s="183"/>
      <c r="G15" s="40" t="s">
        <v>3</v>
      </c>
      <c r="H15" s="40" t="s">
        <v>1</v>
      </c>
      <c r="I15" s="41" t="s">
        <v>2</v>
      </c>
      <c r="J15" s="135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31">
        <f>SUM(P16)</f>
        <v>32537</v>
      </c>
      <c r="Q15" s="44"/>
      <c r="R15" s="37"/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45">
        <v>3</v>
      </c>
      <c r="B16" s="46" t="s">
        <v>2</v>
      </c>
      <c r="C16" s="47" t="s">
        <v>0</v>
      </c>
      <c r="D16" s="48" t="s">
        <v>6</v>
      </c>
      <c r="E16" s="184" t="s">
        <v>7</v>
      </c>
      <c r="F16" s="185"/>
      <c r="G16" s="48" t="s">
        <v>6</v>
      </c>
      <c r="H16" s="48" t="s">
        <v>1</v>
      </c>
      <c r="I16" s="49" t="s">
        <v>8</v>
      </c>
      <c r="J16" s="136" t="s">
        <v>25</v>
      </c>
      <c r="K16" s="50">
        <v>21241.3</v>
      </c>
      <c r="L16" s="50">
        <v>15920.9</v>
      </c>
      <c r="M16" s="11"/>
      <c r="N16" s="50">
        <v>21240</v>
      </c>
      <c r="O16" s="51">
        <v>21870</v>
      </c>
      <c r="P16" s="144">
        <v>32537</v>
      </c>
      <c r="Q16" s="44"/>
      <c r="R16" s="37"/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2" t="s">
        <v>2</v>
      </c>
      <c r="C17" s="39" t="s">
        <v>0</v>
      </c>
      <c r="D17" s="40" t="s">
        <v>46</v>
      </c>
      <c r="E17" s="182" t="s">
        <v>4</v>
      </c>
      <c r="F17" s="183"/>
      <c r="G17" s="40" t="s">
        <v>3</v>
      </c>
      <c r="H17" s="40" t="s">
        <v>1</v>
      </c>
      <c r="I17" s="41" t="s">
        <v>2</v>
      </c>
      <c r="J17" s="135" t="s">
        <v>50</v>
      </c>
      <c r="K17" s="53"/>
      <c r="L17" s="53"/>
      <c r="M17" s="54"/>
      <c r="N17" s="53"/>
      <c r="O17" s="55"/>
      <c r="P17" s="131">
        <f>SUM(P18)</f>
        <v>17538.5</v>
      </c>
      <c r="Q17" s="44"/>
      <c r="R17" s="11"/>
      <c r="S17" s="11"/>
      <c r="T17" s="56"/>
      <c r="U17" s="11"/>
      <c r="V17" s="11"/>
      <c r="W17" s="11"/>
      <c r="X17" s="11"/>
      <c r="Y17" s="11"/>
      <c r="Z17" s="11"/>
    </row>
    <row r="18" spans="1:26" ht="23.25" customHeight="1">
      <c r="A18" s="57">
        <v>5</v>
      </c>
      <c r="B18" s="46" t="s">
        <v>2</v>
      </c>
      <c r="C18" s="58" t="s">
        <v>0</v>
      </c>
      <c r="D18" s="59" t="s">
        <v>46</v>
      </c>
      <c r="E18" s="60" t="s">
        <v>10</v>
      </c>
      <c r="F18" s="58" t="s">
        <v>2</v>
      </c>
      <c r="G18" s="59" t="s">
        <v>6</v>
      </c>
      <c r="H18" s="59" t="s">
        <v>1</v>
      </c>
      <c r="I18" s="61" t="s">
        <v>8</v>
      </c>
      <c r="J18" s="137" t="s">
        <v>51</v>
      </c>
      <c r="K18" s="62"/>
      <c r="L18" s="62"/>
      <c r="M18" s="11"/>
      <c r="N18" s="62"/>
      <c r="O18" s="63"/>
      <c r="P18" s="132">
        <v>17538.5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88" t="s">
        <v>4</v>
      </c>
      <c r="F19" s="189"/>
      <c r="G19" s="40" t="s">
        <v>3</v>
      </c>
      <c r="H19" s="40" t="s">
        <v>1</v>
      </c>
      <c r="I19" s="41" t="s">
        <v>2</v>
      </c>
      <c r="J19" s="135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31">
        <f>SUM(P20:P23)</f>
        <v>3859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4" t="s">
        <v>2</v>
      </c>
      <c r="C20" s="47" t="s">
        <v>0</v>
      </c>
      <c r="D20" s="48" t="s">
        <v>9</v>
      </c>
      <c r="E20" s="184" t="s">
        <v>12</v>
      </c>
      <c r="F20" s="185" t="s">
        <v>2</v>
      </c>
      <c r="G20" s="48" t="s">
        <v>3</v>
      </c>
      <c r="H20" s="48" t="s">
        <v>1</v>
      </c>
      <c r="I20" s="49" t="s">
        <v>8</v>
      </c>
      <c r="J20" s="136" t="s">
        <v>53</v>
      </c>
      <c r="K20" s="42"/>
      <c r="L20" s="42"/>
      <c r="M20" s="65"/>
      <c r="N20" s="42"/>
      <c r="O20" s="43"/>
      <c r="P20" s="144">
        <v>3629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5">
        <v>8</v>
      </c>
      <c r="B21" s="46" t="s">
        <v>2</v>
      </c>
      <c r="C21" s="47" t="s">
        <v>0</v>
      </c>
      <c r="D21" s="48" t="s">
        <v>9</v>
      </c>
      <c r="E21" s="184" t="s">
        <v>81</v>
      </c>
      <c r="F21" s="185"/>
      <c r="G21" s="48" t="s">
        <v>10</v>
      </c>
      <c r="H21" s="48" t="s">
        <v>1</v>
      </c>
      <c r="I21" s="49" t="s">
        <v>8</v>
      </c>
      <c r="J21" s="136" t="s">
        <v>27</v>
      </c>
      <c r="K21" s="50">
        <v>750</v>
      </c>
      <c r="L21" s="50">
        <v>751</v>
      </c>
      <c r="M21" s="11"/>
      <c r="N21" s="50">
        <v>790</v>
      </c>
      <c r="O21" s="51">
        <v>810</v>
      </c>
      <c r="P21" s="144">
        <v>170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5">
        <v>9</v>
      </c>
      <c r="B22" s="47" t="s">
        <v>2</v>
      </c>
      <c r="C22" s="47" t="s">
        <v>0</v>
      </c>
      <c r="D22" s="48" t="s">
        <v>9</v>
      </c>
      <c r="E22" s="184" t="s">
        <v>82</v>
      </c>
      <c r="F22" s="185"/>
      <c r="G22" s="48" t="s">
        <v>6</v>
      </c>
      <c r="H22" s="48" t="s">
        <v>1</v>
      </c>
      <c r="I22" s="49" t="s">
        <v>8</v>
      </c>
      <c r="J22" s="136" t="s">
        <v>28</v>
      </c>
      <c r="K22" s="62">
        <v>12</v>
      </c>
      <c r="L22" s="62">
        <v>11.3</v>
      </c>
      <c r="M22" s="11"/>
      <c r="N22" s="50">
        <v>2</v>
      </c>
      <c r="O22" s="51">
        <v>5</v>
      </c>
      <c r="P22" s="144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5">
        <v>10</v>
      </c>
      <c r="B23" s="64" t="s">
        <v>2</v>
      </c>
      <c r="C23" s="47" t="s">
        <v>0</v>
      </c>
      <c r="D23" s="48" t="s">
        <v>9</v>
      </c>
      <c r="E23" s="184" t="s">
        <v>92</v>
      </c>
      <c r="F23" s="190"/>
      <c r="G23" s="48" t="s">
        <v>10</v>
      </c>
      <c r="H23" s="48" t="s">
        <v>1</v>
      </c>
      <c r="I23" s="49" t="s">
        <v>8</v>
      </c>
      <c r="J23" s="136" t="s">
        <v>91</v>
      </c>
      <c r="K23" s="62"/>
      <c r="L23" s="62"/>
      <c r="M23" s="11"/>
      <c r="N23" s="50"/>
      <c r="O23" s="51"/>
      <c r="P23" s="144">
        <v>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6" t="s">
        <v>2</v>
      </c>
      <c r="C24" s="39" t="s">
        <v>0</v>
      </c>
      <c r="D24" s="40" t="s">
        <v>11</v>
      </c>
      <c r="E24" s="188" t="s">
        <v>4</v>
      </c>
      <c r="F24" s="189"/>
      <c r="G24" s="40" t="s">
        <v>3</v>
      </c>
      <c r="H24" s="40" t="s">
        <v>1</v>
      </c>
      <c r="I24" s="41" t="s">
        <v>2</v>
      </c>
      <c r="J24" s="135" t="s">
        <v>29</v>
      </c>
      <c r="K24" s="67">
        <f>SUM(K25:K26)</f>
        <v>1050</v>
      </c>
      <c r="L24" s="67">
        <f>SUM(L25:L26)</f>
        <v>820.4</v>
      </c>
      <c r="M24" s="67">
        <f>SUM(M25:M26)</f>
        <v>0</v>
      </c>
      <c r="N24" s="67">
        <f>SUM(N25:N26)</f>
        <v>980</v>
      </c>
      <c r="O24" s="68">
        <f>SUM(O25:O26)</f>
        <v>1000</v>
      </c>
      <c r="P24" s="129">
        <f>SUM(P25+P26+P27)</f>
        <v>2112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5">
        <v>12</v>
      </c>
      <c r="B25" s="47" t="s">
        <v>2</v>
      </c>
      <c r="C25" s="47" t="s">
        <v>0</v>
      </c>
      <c r="D25" s="48" t="s">
        <v>11</v>
      </c>
      <c r="E25" s="184" t="s">
        <v>87</v>
      </c>
      <c r="F25" s="185"/>
      <c r="G25" s="48" t="s">
        <v>13</v>
      </c>
      <c r="H25" s="48" t="s">
        <v>1</v>
      </c>
      <c r="I25" s="49" t="s">
        <v>8</v>
      </c>
      <c r="J25" s="138" t="s">
        <v>88</v>
      </c>
      <c r="K25" s="62">
        <v>300</v>
      </c>
      <c r="L25" s="62">
        <v>182.5</v>
      </c>
      <c r="M25" s="11"/>
      <c r="N25" s="50">
        <v>300</v>
      </c>
      <c r="O25" s="51">
        <v>300</v>
      </c>
      <c r="P25" s="144">
        <v>820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5">
        <v>13</v>
      </c>
      <c r="B26" s="64" t="s">
        <v>2</v>
      </c>
      <c r="C26" s="47" t="s">
        <v>0</v>
      </c>
      <c r="D26" s="48" t="s">
        <v>11</v>
      </c>
      <c r="E26" s="184" t="s">
        <v>83</v>
      </c>
      <c r="F26" s="185"/>
      <c r="G26" s="48" t="s">
        <v>13</v>
      </c>
      <c r="H26" s="48" t="s">
        <v>1</v>
      </c>
      <c r="I26" s="49" t="s">
        <v>8</v>
      </c>
      <c r="J26" s="139" t="s">
        <v>86</v>
      </c>
      <c r="K26" s="69">
        <v>750</v>
      </c>
      <c r="L26" s="69">
        <v>637.9</v>
      </c>
      <c r="M26" s="12"/>
      <c r="N26" s="50">
        <v>680</v>
      </c>
      <c r="O26" s="51">
        <v>700</v>
      </c>
      <c r="P26" s="145">
        <v>413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5">
        <v>14</v>
      </c>
      <c r="B27" s="46" t="s">
        <v>2</v>
      </c>
      <c r="C27" s="47" t="s">
        <v>0</v>
      </c>
      <c r="D27" s="48" t="s">
        <v>11</v>
      </c>
      <c r="E27" s="184" t="s">
        <v>84</v>
      </c>
      <c r="F27" s="190"/>
      <c r="G27" s="48" t="s">
        <v>13</v>
      </c>
      <c r="H27" s="48" t="s">
        <v>1</v>
      </c>
      <c r="I27" s="49" t="s">
        <v>8</v>
      </c>
      <c r="J27" s="139" t="s">
        <v>89</v>
      </c>
      <c r="K27" s="69"/>
      <c r="L27" s="69"/>
      <c r="M27" s="12"/>
      <c r="N27" s="50"/>
      <c r="O27" s="51"/>
      <c r="P27" s="145">
        <v>879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88" t="s">
        <v>4</v>
      </c>
      <c r="F28" s="189"/>
      <c r="G28" s="40" t="s">
        <v>3</v>
      </c>
      <c r="H28" s="40" t="s">
        <v>1</v>
      </c>
      <c r="I28" s="41" t="s">
        <v>2</v>
      </c>
      <c r="J28" s="140" t="s">
        <v>38</v>
      </c>
      <c r="K28" s="67">
        <v>25</v>
      </c>
      <c r="L28" s="67">
        <v>43.2</v>
      </c>
      <c r="M28" s="71"/>
      <c r="N28" s="72">
        <v>53</v>
      </c>
      <c r="O28" s="73">
        <v>40</v>
      </c>
      <c r="P28" s="129">
        <f>SUM(P29)</f>
        <v>950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5">
        <v>16</v>
      </c>
      <c r="B29" s="39" t="s">
        <v>2</v>
      </c>
      <c r="C29" s="39" t="s">
        <v>0</v>
      </c>
      <c r="D29" s="40" t="s">
        <v>37</v>
      </c>
      <c r="E29" s="188" t="s">
        <v>82</v>
      </c>
      <c r="F29" s="189"/>
      <c r="G29" s="40" t="s">
        <v>6</v>
      </c>
      <c r="H29" s="40" t="s">
        <v>1</v>
      </c>
      <c r="I29" s="41" t="s">
        <v>8</v>
      </c>
      <c r="J29" s="153" t="s">
        <v>110</v>
      </c>
      <c r="K29" s="67"/>
      <c r="L29" s="67"/>
      <c r="M29" s="71"/>
      <c r="N29" s="72"/>
      <c r="O29" s="73"/>
      <c r="P29" s="144">
        <v>950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88" t="s">
        <v>4</v>
      </c>
      <c r="F30" s="189"/>
      <c r="G30" s="40" t="s">
        <v>3</v>
      </c>
      <c r="H30" s="40" t="s">
        <v>1</v>
      </c>
      <c r="I30" s="41" t="s">
        <v>2</v>
      </c>
      <c r="J30" s="140" t="s">
        <v>34</v>
      </c>
      <c r="K30" s="67">
        <f>SUM(K31:K31)</f>
        <v>445</v>
      </c>
      <c r="L30" s="67">
        <f>SUM(L31:L31)</f>
        <v>343.2</v>
      </c>
      <c r="M30" s="67">
        <f>SUM(M31:M31)</f>
        <v>0</v>
      </c>
      <c r="N30" s="67">
        <f>SUM(N31:N31)</f>
        <v>350</v>
      </c>
      <c r="O30" s="68">
        <f>SUM(O31:O31)</f>
        <v>350</v>
      </c>
      <c r="P30" s="129">
        <f>SUM(P31:P35)</f>
        <v>2875.4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5">
        <v>18</v>
      </c>
      <c r="B31" s="47" t="s">
        <v>2</v>
      </c>
      <c r="C31" s="47" t="s">
        <v>0</v>
      </c>
      <c r="D31" s="48" t="s">
        <v>14</v>
      </c>
      <c r="E31" s="184" t="s">
        <v>64</v>
      </c>
      <c r="F31" s="185"/>
      <c r="G31" s="48" t="s">
        <v>13</v>
      </c>
      <c r="H31" s="48" t="s">
        <v>65</v>
      </c>
      <c r="I31" s="49" t="s">
        <v>18</v>
      </c>
      <c r="J31" s="149" t="s">
        <v>108</v>
      </c>
      <c r="K31" s="69">
        <v>445</v>
      </c>
      <c r="L31" s="69">
        <v>343.2</v>
      </c>
      <c r="M31" s="74"/>
      <c r="N31" s="50">
        <v>350</v>
      </c>
      <c r="O31" s="51">
        <v>350</v>
      </c>
      <c r="P31" s="145">
        <v>1350.4</v>
      </c>
      <c r="Q31" s="11"/>
      <c r="R31" s="11"/>
      <c r="S31" s="75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5">
        <v>19</v>
      </c>
      <c r="B32" s="47" t="s">
        <v>2</v>
      </c>
      <c r="C32" s="47" t="s">
        <v>0</v>
      </c>
      <c r="D32" s="48" t="s">
        <v>14</v>
      </c>
      <c r="E32" s="184" t="s">
        <v>66</v>
      </c>
      <c r="F32" s="190"/>
      <c r="G32" s="48" t="s">
        <v>13</v>
      </c>
      <c r="H32" s="48" t="s">
        <v>67</v>
      </c>
      <c r="I32" s="49" t="s">
        <v>18</v>
      </c>
      <c r="J32" s="149" t="s">
        <v>121</v>
      </c>
      <c r="K32" s="69"/>
      <c r="L32" s="69"/>
      <c r="M32" s="74"/>
      <c r="N32" s="50"/>
      <c r="O32" s="51"/>
      <c r="P32" s="145">
        <v>1200</v>
      </c>
      <c r="Q32" s="11"/>
      <c r="R32" s="11"/>
      <c r="S32" s="75"/>
      <c r="T32" s="12"/>
      <c r="U32" s="12"/>
      <c r="V32" s="12"/>
      <c r="W32" s="12"/>
      <c r="X32" s="12"/>
      <c r="Y32" s="12"/>
      <c r="Z32" s="12"/>
    </row>
    <row r="33" spans="1:26" s="2" customFormat="1" ht="40.5" customHeight="1">
      <c r="A33" s="45">
        <v>20</v>
      </c>
      <c r="B33" s="154" t="s">
        <v>2</v>
      </c>
      <c r="C33" s="154" t="s">
        <v>0</v>
      </c>
      <c r="D33" s="48" t="s">
        <v>14</v>
      </c>
      <c r="E33" s="184" t="s">
        <v>66</v>
      </c>
      <c r="F33" s="190"/>
      <c r="G33" s="48" t="s">
        <v>13</v>
      </c>
      <c r="H33" s="48" t="s">
        <v>112</v>
      </c>
      <c r="I33" s="49" t="s">
        <v>18</v>
      </c>
      <c r="J33" s="149" t="s">
        <v>113</v>
      </c>
      <c r="K33" s="69"/>
      <c r="L33" s="69"/>
      <c r="M33" s="74"/>
      <c r="N33" s="50"/>
      <c r="O33" s="51"/>
      <c r="P33" s="145">
        <v>55</v>
      </c>
      <c r="Q33" s="11"/>
      <c r="R33" s="11"/>
      <c r="S33" s="75"/>
      <c r="T33" s="12"/>
      <c r="U33" s="12"/>
      <c r="V33" s="12"/>
      <c r="W33" s="12"/>
      <c r="X33" s="12"/>
      <c r="Y33" s="12"/>
      <c r="Z33" s="12"/>
    </row>
    <row r="34" spans="1:26" s="2" customFormat="1" ht="66" customHeight="1">
      <c r="A34" s="45">
        <v>21</v>
      </c>
      <c r="B34" s="154" t="s">
        <v>2</v>
      </c>
      <c r="C34" s="154" t="s">
        <v>0</v>
      </c>
      <c r="D34" s="48" t="s">
        <v>14</v>
      </c>
      <c r="E34" s="184" t="s">
        <v>111</v>
      </c>
      <c r="F34" s="190"/>
      <c r="G34" s="48" t="s">
        <v>13</v>
      </c>
      <c r="H34" s="48" t="s">
        <v>67</v>
      </c>
      <c r="I34" s="49" t="s">
        <v>18</v>
      </c>
      <c r="J34" s="149" t="s">
        <v>114</v>
      </c>
      <c r="K34" s="69"/>
      <c r="L34" s="69"/>
      <c r="M34" s="74"/>
      <c r="N34" s="50"/>
      <c r="O34" s="51"/>
      <c r="P34" s="145">
        <v>45</v>
      </c>
      <c r="Q34" s="11"/>
      <c r="R34" s="11"/>
      <c r="S34" s="75"/>
      <c r="T34" s="12"/>
      <c r="U34" s="12"/>
      <c r="V34" s="12"/>
      <c r="W34" s="12"/>
      <c r="X34" s="12"/>
      <c r="Y34" s="12"/>
      <c r="Z34" s="12"/>
    </row>
    <row r="35" spans="1:26" s="2" customFormat="1" ht="81.75" customHeight="1">
      <c r="A35" s="45">
        <v>22</v>
      </c>
      <c r="B35" s="151" t="s">
        <v>2</v>
      </c>
      <c r="C35" s="151" t="s">
        <v>0</v>
      </c>
      <c r="D35" s="48" t="s">
        <v>14</v>
      </c>
      <c r="E35" s="184" t="s">
        <v>111</v>
      </c>
      <c r="F35" s="190"/>
      <c r="G35" s="48" t="s">
        <v>13</v>
      </c>
      <c r="H35" s="48" t="s">
        <v>68</v>
      </c>
      <c r="I35" s="49" t="s">
        <v>18</v>
      </c>
      <c r="J35" s="149" t="s">
        <v>127</v>
      </c>
      <c r="K35" s="69"/>
      <c r="L35" s="69"/>
      <c r="M35" s="74"/>
      <c r="N35" s="50"/>
      <c r="O35" s="51"/>
      <c r="P35" s="145">
        <v>225</v>
      </c>
      <c r="Q35" s="11"/>
      <c r="R35" s="11"/>
      <c r="S35" s="75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8">
        <v>23</v>
      </c>
      <c r="B36" s="39" t="s">
        <v>2</v>
      </c>
      <c r="C36" s="39" t="s">
        <v>0</v>
      </c>
      <c r="D36" s="40" t="s">
        <v>15</v>
      </c>
      <c r="E36" s="188" t="s">
        <v>4</v>
      </c>
      <c r="F36" s="189"/>
      <c r="G36" s="40" t="s">
        <v>3</v>
      </c>
      <c r="H36" s="40" t="s">
        <v>1</v>
      </c>
      <c r="I36" s="41" t="s">
        <v>2</v>
      </c>
      <c r="J36" s="142" t="s">
        <v>30</v>
      </c>
      <c r="K36" s="67">
        <v>35</v>
      </c>
      <c r="L36" s="67">
        <f>L37</f>
        <v>23.3</v>
      </c>
      <c r="M36" s="67">
        <f>M37</f>
        <v>0</v>
      </c>
      <c r="N36" s="67">
        <f>N37</f>
        <v>25</v>
      </c>
      <c r="O36" s="68">
        <f>O37</f>
        <v>35</v>
      </c>
      <c r="P36" s="111">
        <f>SUM(P37)</f>
        <v>0.1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45">
        <v>24</v>
      </c>
      <c r="B37" s="46" t="s">
        <v>2</v>
      </c>
      <c r="C37" s="47" t="s">
        <v>0</v>
      </c>
      <c r="D37" s="48" t="s">
        <v>15</v>
      </c>
      <c r="E37" s="184" t="s">
        <v>12</v>
      </c>
      <c r="F37" s="185"/>
      <c r="G37" s="48" t="s">
        <v>6</v>
      </c>
      <c r="H37" s="48" t="s">
        <v>1</v>
      </c>
      <c r="I37" s="49" t="s">
        <v>18</v>
      </c>
      <c r="J37" s="141" t="s">
        <v>31</v>
      </c>
      <c r="K37" s="76">
        <v>35</v>
      </c>
      <c r="L37" s="76">
        <v>23.3</v>
      </c>
      <c r="M37" s="77"/>
      <c r="N37" s="50">
        <v>25</v>
      </c>
      <c r="O37" s="51">
        <v>35</v>
      </c>
      <c r="P37" s="145">
        <v>0.1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8">
        <v>25</v>
      </c>
      <c r="B38" s="39" t="s">
        <v>2</v>
      </c>
      <c r="C38" s="39" t="s">
        <v>0</v>
      </c>
      <c r="D38" s="40" t="s">
        <v>16</v>
      </c>
      <c r="E38" s="188" t="s">
        <v>4</v>
      </c>
      <c r="F38" s="189"/>
      <c r="G38" s="40" t="s">
        <v>3</v>
      </c>
      <c r="H38" s="40" t="s">
        <v>1</v>
      </c>
      <c r="I38" s="41" t="s">
        <v>2</v>
      </c>
      <c r="J38" s="140" t="s">
        <v>96</v>
      </c>
      <c r="K38" s="67" t="e">
        <f>#REF!</f>
        <v>#REF!</v>
      </c>
      <c r="L38" s="67" t="e">
        <f>#REF!</f>
        <v>#REF!</v>
      </c>
      <c r="M38" s="67" t="e">
        <f>#REF!</f>
        <v>#REF!</v>
      </c>
      <c r="N38" s="67" t="e">
        <f>#REF!</f>
        <v>#REF!</v>
      </c>
      <c r="O38" s="68" t="e">
        <f>#REF!</f>
        <v>#REF!</v>
      </c>
      <c r="P38" s="111">
        <f>SUM(P39)</f>
        <v>58.6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38.25">
      <c r="A39" s="45">
        <v>26</v>
      </c>
      <c r="B39" s="46" t="s">
        <v>2</v>
      </c>
      <c r="C39" s="47" t="s">
        <v>0</v>
      </c>
      <c r="D39" s="48" t="s">
        <v>16</v>
      </c>
      <c r="E39" s="184" t="s">
        <v>80</v>
      </c>
      <c r="F39" s="190"/>
      <c r="G39" s="48" t="s">
        <v>13</v>
      </c>
      <c r="H39" s="48" t="s">
        <v>68</v>
      </c>
      <c r="I39" s="49" t="s">
        <v>19</v>
      </c>
      <c r="J39" s="150" t="s">
        <v>126</v>
      </c>
      <c r="K39" s="69"/>
      <c r="L39" s="69"/>
      <c r="M39" s="77"/>
      <c r="N39" s="50"/>
      <c r="O39" s="51"/>
      <c r="P39" s="145">
        <v>58.6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8">
        <v>27</v>
      </c>
      <c r="B40" s="39" t="s">
        <v>2</v>
      </c>
      <c r="C40" s="39" t="s">
        <v>0</v>
      </c>
      <c r="D40" s="40" t="s">
        <v>17</v>
      </c>
      <c r="E40" s="188" t="s">
        <v>4</v>
      </c>
      <c r="F40" s="189"/>
      <c r="G40" s="40" t="s">
        <v>3</v>
      </c>
      <c r="H40" s="40" t="s">
        <v>1</v>
      </c>
      <c r="I40" s="41" t="s">
        <v>2</v>
      </c>
      <c r="J40" s="140" t="s">
        <v>35</v>
      </c>
      <c r="K40" s="67">
        <f>SUM(K44:K45)</f>
        <v>10186</v>
      </c>
      <c r="L40" s="67">
        <f>SUM(L44:L45)</f>
        <v>48.2</v>
      </c>
      <c r="M40" s="67">
        <f>SUM(M44:M45)</f>
        <v>0</v>
      </c>
      <c r="N40" s="67">
        <f>SUM(N44:N45)</f>
        <v>58</v>
      </c>
      <c r="O40" s="68">
        <f>SUM(O44:O45)</f>
        <v>150</v>
      </c>
      <c r="P40" s="111">
        <f>SUM(P41+P42+P43+P44+P45)</f>
        <v>4005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21.75" customHeight="1">
      <c r="A41" s="45">
        <v>28</v>
      </c>
      <c r="B41" s="47" t="s">
        <v>2</v>
      </c>
      <c r="C41" s="47" t="s">
        <v>0</v>
      </c>
      <c r="D41" s="48" t="s">
        <v>17</v>
      </c>
      <c r="E41" s="184" t="s">
        <v>72</v>
      </c>
      <c r="F41" s="190"/>
      <c r="G41" s="48" t="s">
        <v>13</v>
      </c>
      <c r="H41" s="48" t="s">
        <v>1</v>
      </c>
      <c r="I41" s="79" t="s">
        <v>73</v>
      </c>
      <c r="J41" s="138" t="s">
        <v>74</v>
      </c>
      <c r="K41" s="80"/>
      <c r="L41" s="80"/>
      <c r="M41" s="77"/>
      <c r="N41" s="81"/>
      <c r="O41" s="82"/>
      <c r="P41" s="145">
        <v>20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66.75" customHeight="1">
      <c r="A42" s="45">
        <v>29</v>
      </c>
      <c r="B42" s="47" t="s">
        <v>2</v>
      </c>
      <c r="C42" s="47" t="s">
        <v>0</v>
      </c>
      <c r="D42" s="48" t="s">
        <v>17</v>
      </c>
      <c r="E42" s="184" t="s">
        <v>75</v>
      </c>
      <c r="F42" s="190"/>
      <c r="G42" s="48" t="s">
        <v>13</v>
      </c>
      <c r="H42" s="48" t="s">
        <v>65</v>
      </c>
      <c r="I42" s="79" t="s">
        <v>73</v>
      </c>
      <c r="J42" s="136" t="s">
        <v>76</v>
      </c>
      <c r="K42" s="80"/>
      <c r="L42" s="80"/>
      <c r="M42" s="77"/>
      <c r="N42" s="81"/>
      <c r="O42" s="82"/>
      <c r="P42" s="145">
        <v>3600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45">
        <v>30</v>
      </c>
      <c r="B43" s="47" t="s">
        <v>2</v>
      </c>
      <c r="C43" s="47" t="s">
        <v>0</v>
      </c>
      <c r="D43" s="48" t="s">
        <v>17</v>
      </c>
      <c r="E43" s="194" t="s">
        <v>75</v>
      </c>
      <c r="F43" s="190"/>
      <c r="G43" s="48" t="s">
        <v>13</v>
      </c>
      <c r="H43" s="48" t="s">
        <v>1</v>
      </c>
      <c r="I43" s="79" t="s">
        <v>77</v>
      </c>
      <c r="J43" s="136" t="s">
        <v>78</v>
      </c>
      <c r="K43" s="80"/>
      <c r="L43" s="80"/>
      <c r="M43" s="77"/>
      <c r="N43" s="81"/>
      <c r="O43" s="82"/>
      <c r="P43" s="145">
        <v>90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45">
        <v>31</v>
      </c>
      <c r="B44" s="47" t="s">
        <v>2</v>
      </c>
      <c r="C44" s="47" t="s">
        <v>0</v>
      </c>
      <c r="D44" s="48" t="s">
        <v>17</v>
      </c>
      <c r="E44" s="184" t="s">
        <v>69</v>
      </c>
      <c r="F44" s="185"/>
      <c r="G44" s="48" t="s">
        <v>13</v>
      </c>
      <c r="H44" s="48" t="s">
        <v>1</v>
      </c>
      <c r="I44" s="49" t="s">
        <v>36</v>
      </c>
      <c r="J44" s="136" t="s">
        <v>70</v>
      </c>
      <c r="K44" s="69">
        <v>10171</v>
      </c>
      <c r="L44" s="69">
        <v>0</v>
      </c>
      <c r="M44" s="77"/>
      <c r="N44" s="50">
        <v>0</v>
      </c>
      <c r="O44" s="51">
        <v>100</v>
      </c>
      <c r="P44" s="145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45">
        <v>32</v>
      </c>
      <c r="B45" s="47" t="s">
        <v>2</v>
      </c>
      <c r="C45" s="47" t="s">
        <v>0</v>
      </c>
      <c r="D45" s="48" t="s">
        <v>17</v>
      </c>
      <c r="E45" s="184" t="s">
        <v>71</v>
      </c>
      <c r="F45" s="185"/>
      <c r="G45" s="48" t="s">
        <v>13</v>
      </c>
      <c r="H45" s="48" t="s">
        <v>1</v>
      </c>
      <c r="I45" s="49" t="s">
        <v>36</v>
      </c>
      <c r="J45" s="136" t="s">
        <v>94</v>
      </c>
      <c r="K45" s="69">
        <v>15</v>
      </c>
      <c r="L45" s="69">
        <v>48.2</v>
      </c>
      <c r="M45" s="77"/>
      <c r="N45" s="50">
        <v>58</v>
      </c>
      <c r="O45" s="51">
        <v>50</v>
      </c>
      <c r="P45" s="145">
        <v>205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8">
        <v>33</v>
      </c>
      <c r="B46" s="39" t="s">
        <v>2</v>
      </c>
      <c r="C46" s="40" t="s">
        <v>20</v>
      </c>
      <c r="D46" s="40" t="s">
        <v>3</v>
      </c>
      <c r="E46" s="188" t="s">
        <v>4</v>
      </c>
      <c r="F46" s="189"/>
      <c r="G46" s="40" t="s">
        <v>3</v>
      </c>
      <c r="H46" s="40" t="s">
        <v>1</v>
      </c>
      <c r="I46" s="83" t="s">
        <v>2</v>
      </c>
      <c r="J46" s="70" t="s">
        <v>39</v>
      </c>
      <c r="K46" s="84" t="e">
        <f aca="true" t="shared" si="0" ref="K46:P46">SUM(K47)</f>
        <v>#REF!</v>
      </c>
      <c r="L46" s="84" t="e">
        <f t="shared" si="0"/>
        <v>#REF!</v>
      </c>
      <c r="M46" s="84" t="e">
        <f t="shared" si="0"/>
        <v>#REF!</v>
      </c>
      <c r="N46" s="84" t="e">
        <f t="shared" si="0"/>
        <v>#REF!</v>
      </c>
      <c r="O46" s="85" t="e">
        <f t="shared" si="0"/>
        <v>#REF!</v>
      </c>
      <c r="P46" s="111">
        <f t="shared" si="0"/>
        <v>258297.00000000003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8">
        <v>34</v>
      </c>
      <c r="B47" s="86" t="s">
        <v>2</v>
      </c>
      <c r="C47" s="87" t="s">
        <v>20</v>
      </c>
      <c r="D47" s="87" t="s">
        <v>10</v>
      </c>
      <c r="E47" s="188" t="s">
        <v>4</v>
      </c>
      <c r="F47" s="189"/>
      <c r="G47" s="87" t="s">
        <v>3</v>
      </c>
      <c r="H47" s="87" t="s">
        <v>1</v>
      </c>
      <c r="I47" s="88" t="s">
        <v>2</v>
      </c>
      <c r="J47" s="89" t="s">
        <v>22</v>
      </c>
      <c r="K47" s="84" t="e">
        <f>K49+K50+K55+#REF!+#REF!</f>
        <v>#REF!</v>
      </c>
      <c r="L47" s="84" t="e">
        <f>L49+L50+L55+#REF!+#REF!+#REF!</f>
        <v>#REF!</v>
      </c>
      <c r="M47" s="84" t="e">
        <f>M49+M50+M55+#REF!+#REF!+#REF!</f>
        <v>#REF!</v>
      </c>
      <c r="N47" s="84" t="e">
        <f>N49+N50+N55+#REF!+#REF!</f>
        <v>#REF!</v>
      </c>
      <c r="O47" s="85" t="e">
        <f>O49+O50+O55+#REF!+#REF!</f>
        <v>#REF!</v>
      </c>
      <c r="P47" s="111">
        <f>SUM(P48+P49+P50+P55+P72)</f>
        <v>258297.00000000003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37.5" customHeight="1">
      <c r="A48" s="38">
        <v>35</v>
      </c>
      <c r="B48" s="86" t="s">
        <v>2</v>
      </c>
      <c r="C48" s="87" t="s">
        <v>20</v>
      </c>
      <c r="D48" s="87" t="s">
        <v>10</v>
      </c>
      <c r="E48" s="188" t="s">
        <v>54</v>
      </c>
      <c r="F48" s="190"/>
      <c r="G48" s="87" t="s">
        <v>13</v>
      </c>
      <c r="H48" s="87" t="s">
        <v>1</v>
      </c>
      <c r="I48" s="88" t="s">
        <v>90</v>
      </c>
      <c r="J48" s="130" t="s">
        <v>115</v>
      </c>
      <c r="K48" s="90"/>
      <c r="L48" s="90"/>
      <c r="M48" s="91"/>
      <c r="N48" s="90"/>
      <c r="O48" s="85"/>
      <c r="P48" s="111">
        <v>118097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38">
        <v>36</v>
      </c>
      <c r="B49" s="39" t="s">
        <v>2</v>
      </c>
      <c r="C49" s="40" t="s">
        <v>20</v>
      </c>
      <c r="D49" s="40" t="s">
        <v>10</v>
      </c>
      <c r="E49" s="188" t="s">
        <v>93</v>
      </c>
      <c r="F49" s="189"/>
      <c r="G49" s="40" t="s">
        <v>13</v>
      </c>
      <c r="H49" s="40" t="s">
        <v>1</v>
      </c>
      <c r="I49" s="83" t="s">
        <v>90</v>
      </c>
      <c r="J49" s="130" t="s">
        <v>95</v>
      </c>
      <c r="K49" s="92">
        <f>66999+285</f>
        <v>67284</v>
      </c>
      <c r="L49" s="92">
        <v>56071</v>
      </c>
      <c r="M49" s="93"/>
      <c r="N49" s="92">
        <f>66999+285</f>
        <v>67284</v>
      </c>
      <c r="O49" s="73">
        <v>85626</v>
      </c>
      <c r="P49" s="111">
        <v>34900</v>
      </c>
      <c r="Q49" s="94"/>
      <c r="R49" s="94"/>
      <c r="S49" s="71"/>
      <c r="T49" s="71"/>
      <c r="U49" s="71"/>
      <c r="V49" s="71"/>
      <c r="W49" s="71"/>
      <c r="X49" s="71"/>
      <c r="Y49" s="71"/>
      <c r="Z49" s="71"/>
    </row>
    <row r="50" spans="1:26" s="9" customFormat="1" ht="25.5">
      <c r="A50" s="95">
        <v>37</v>
      </c>
      <c r="B50" s="39" t="s">
        <v>2</v>
      </c>
      <c r="C50" s="40" t="s">
        <v>20</v>
      </c>
      <c r="D50" s="40" t="s">
        <v>10</v>
      </c>
      <c r="E50" s="188" t="s">
        <v>55</v>
      </c>
      <c r="F50" s="189"/>
      <c r="G50" s="40" t="s">
        <v>3</v>
      </c>
      <c r="H50" s="40" t="s">
        <v>1</v>
      </c>
      <c r="I50" s="83" t="s">
        <v>90</v>
      </c>
      <c r="J50" s="96" t="s">
        <v>47</v>
      </c>
      <c r="K50" s="67">
        <f>SUM(K52:K52)</f>
        <v>1413</v>
      </c>
      <c r="L50" s="67">
        <v>29044.7</v>
      </c>
      <c r="M50" s="67">
        <v>29044.7</v>
      </c>
      <c r="N50" s="67">
        <f>SUM(N52:N52)</f>
        <v>1413</v>
      </c>
      <c r="O50" s="68">
        <f>O52</f>
        <v>1383</v>
      </c>
      <c r="P50" s="111">
        <f>SUM(P51:P52)</f>
        <v>4533.2</v>
      </c>
      <c r="Q50" s="94"/>
      <c r="R50" s="94"/>
      <c r="S50" s="71"/>
      <c r="T50" s="71"/>
      <c r="U50" s="71"/>
      <c r="V50" s="71"/>
      <c r="W50" s="71"/>
      <c r="X50" s="71"/>
      <c r="Y50" s="71"/>
      <c r="Z50" s="71"/>
    </row>
    <row r="51" spans="1:26" ht="12.7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102" t="s">
        <v>21</v>
      </c>
      <c r="K51" s="50"/>
      <c r="L51" s="50"/>
      <c r="M51" s="17"/>
      <c r="N51" s="50"/>
      <c r="O51" s="51"/>
      <c r="P51" s="146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" customFormat="1" ht="27" customHeight="1">
      <c r="A52" s="95">
        <v>39</v>
      </c>
      <c r="B52" s="39" t="s">
        <v>2</v>
      </c>
      <c r="C52" s="40" t="s">
        <v>20</v>
      </c>
      <c r="D52" s="40" t="s">
        <v>10</v>
      </c>
      <c r="E52" s="188" t="s">
        <v>56</v>
      </c>
      <c r="F52" s="189"/>
      <c r="G52" s="40" t="s">
        <v>13</v>
      </c>
      <c r="H52" s="40" t="s">
        <v>1</v>
      </c>
      <c r="I52" s="83" t="s">
        <v>90</v>
      </c>
      <c r="J52" s="103" t="s">
        <v>49</v>
      </c>
      <c r="K52" s="42">
        <f aca="true" t="shared" si="1" ref="K52:P52">SUM(K53:K54)</f>
        <v>1413</v>
      </c>
      <c r="L52" s="42">
        <f t="shared" si="1"/>
        <v>1413</v>
      </c>
      <c r="M52" s="42">
        <f t="shared" si="1"/>
        <v>0</v>
      </c>
      <c r="N52" s="42">
        <f t="shared" si="1"/>
        <v>1413</v>
      </c>
      <c r="O52" s="43">
        <f t="shared" si="1"/>
        <v>1383</v>
      </c>
      <c r="P52" s="133">
        <f t="shared" si="1"/>
        <v>4533.2</v>
      </c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97">
        <v>40</v>
      </c>
      <c r="B53" s="98" t="s">
        <v>2</v>
      </c>
      <c r="C53" s="99" t="s">
        <v>20</v>
      </c>
      <c r="D53" s="99" t="s">
        <v>10</v>
      </c>
      <c r="E53" s="191" t="s">
        <v>56</v>
      </c>
      <c r="F53" s="192"/>
      <c r="G53" s="99" t="s">
        <v>13</v>
      </c>
      <c r="H53" s="99" t="s">
        <v>1</v>
      </c>
      <c r="I53" s="101" t="s">
        <v>90</v>
      </c>
      <c r="J53" s="105" t="s">
        <v>97</v>
      </c>
      <c r="K53" s="104"/>
      <c r="L53" s="104"/>
      <c r="M53" s="17"/>
      <c r="N53" s="50"/>
      <c r="O53" s="51"/>
      <c r="P53" s="145">
        <v>2856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51" customHeight="1">
      <c r="A54" s="97">
        <v>41</v>
      </c>
      <c r="B54" s="98" t="s">
        <v>2</v>
      </c>
      <c r="C54" s="99" t="s">
        <v>20</v>
      </c>
      <c r="D54" s="99" t="s">
        <v>10</v>
      </c>
      <c r="E54" s="191" t="s">
        <v>56</v>
      </c>
      <c r="F54" s="192"/>
      <c r="G54" s="99" t="s">
        <v>13</v>
      </c>
      <c r="H54" s="99" t="s">
        <v>1</v>
      </c>
      <c r="I54" s="101" t="s">
        <v>90</v>
      </c>
      <c r="J54" s="106" t="s">
        <v>98</v>
      </c>
      <c r="K54" s="50">
        <v>1413</v>
      </c>
      <c r="L54" s="50">
        <v>1413</v>
      </c>
      <c r="M54" s="17"/>
      <c r="N54" s="50">
        <v>1413</v>
      </c>
      <c r="O54" s="51">
        <v>1383</v>
      </c>
      <c r="P54" s="145">
        <v>1677.2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8" customHeight="1">
      <c r="A55" s="95">
        <v>42</v>
      </c>
      <c r="B55" s="107" t="s">
        <v>2</v>
      </c>
      <c r="C55" s="108" t="s">
        <v>20</v>
      </c>
      <c r="D55" s="108" t="s">
        <v>10</v>
      </c>
      <c r="E55" s="195" t="s">
        <v>57</v>
      </c>
      <c r="F55" s="196"/>
      <c r="G55" s="108" t="s">
        <v>3</v>
      </c>
      <c r="H55" s="108" t="s">
        <v>1</v>
      </c>
      <c r="I55" s="109" t="s">
        <v>90</v>
      </c>
      <c r="J55" s="110" t="s">
        <v>58</v>
      </c>
      <c r="K55" s="67">
        <f>SUM(K56:K59,K61,K68)</f>
        <v>61217</v>
      </c>
      <c r="L55" s="67">
        <f>SUM(L56:L59,L61,L68)</f>
        <v>51844</v>
      </c>
      <c r="M55" s="67">
        <f>SUM(M56:M59,M61,M68)</f>
        <v>0</v>
      </c>
      <c r="N55" s="67">
        <f>SUM(N56:N59,N61,N68)</f>
        <v>61196</v>
      </c>
      <c r="O55" s="68">
        <f>SUM(O56:O59,O61,O68)</f>
        <v>64403.8</v>
      </c>
      <c r="P55" s="111">
        <f>SUM(P56+P57+P58+P59+P60+P61+P68)</f>
        <v>97926.1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43.5" customHeight="1" thickBot="1">
      <c r="A56" s="97">
        <v>43</v>
      </c>
      <c r="B56" s="98" t="s">
        <v>2</v>
      </c>
      <c r="C56" s="99" t="s">
        <v>20</v>
      </c>
      <c r="D56" s="99" t="s">
        <v>10</v>
      </c>
      <c r="E56" s="191" t="s">
        <v>59</v>
      </c>
      <c r="F56" s="193"/>
      <c r="G56" s="99" t="s">
        <v>13</v>
      </c>
      <c r="H56" s="99" t="s">
        <v>1</v>
      </c>
      <c r="I56" s="101" t="s">
        <v>90</v>
      </c>
      <c r="J56" s="112" t="s">
        <v>116</v>
      </c>
      <c r="K56" s="62">
        <v>5814</v>
      </c>
      <c r="L56" s="62">
        <v>4700</v>
      </c>
      <c r="M56" s="11"/>
      <c r="N56" s="50">
        <v>5814</v>
      </c>
      <c r="O56" s="51">
        <v>6881.9</v>
      </c>
      <c r="P56" s="145">
        <v>2439.4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7.75" customHeight="1">
      <c r="A57" s="97">
        <v>44</v>
      </c>
      <c r="B57" s="98" t="s">
        <v>2</v>
      </c>
      <c r="C57" s="99" t="s">
        <v>20</v>
      </c>
      <c r="D57" s="99" t="s">
        <v>10</v>
      </c>
      <c r="E57" s="191" t="s">
        <v>107</v>
      </c>
      <c r="F57" s="192"/>
      <c r="G57" s="99" t="s">
        <v>13</v>
      </c>
      <c r="H57" s="99" t="s">
        <v>1</v>
      </c>
      <c r="I57" s="101" t="s">
        <v>90</v>
      </c>
      <c r="J57" s="143" t="s">
        <v>117</v>
      </c>
      <c r="K57" s="62"/>
      <c r="L57" s="62"/>
      <c r="M57" s="11"/>
      <c r="N57" s="50"/>
      <c r="O57" s="51"/>
      <c r="P57" s="145">
        <v>87.1</v>
      </c>
      <c r="Q57" s="147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2.25" customHeight="1">
      <c r="A58" s="97">
        <v>45</v>
      </c>
      <c r="B58" s="98" t="s">
        <v>2</v>
      </c>
      <c r="C58" s="99" t="s">
        <v>20</v>
      </c>
      <c r="D58" s="99" t="s">
        <v>10</v>
      </c>
      <c r="E58" s="191" t="s">
        <v>60</v>
      </c>
      <c r="F58" s="193"/>
      <c r="G58" s="99" t="s">
        <v>13</v>
      </c>
      <c r="H58" s="99" t="s">
        <v>1</v>
      </c>
      <c r="I58" s="101" t="s">
        <v>90</v>
      </c>
      <c r="J58" s="106" t="s">
        <v>118</v>
      </c>
      <c r="K58" s="50">
        <v>433.9</v>
      </c>
      <c r="L58" s="50">
        <v>433.9</v>
      </c>
      <c r="M58" s="11"/>
      <c r="N58" s="50">
        <v>433.9</v>
      </c>
      <c r="O58" s="51">
        <v>286.4</v>
      </c>
      <c r="P58" s="145">
        <v>305.6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4" customHeight="1">
      <c r="A59" s="97">
        <v>46</v>
      </c>
      <c r="B59" s="98" t="s">
        <v>2</v>
      </c>
      <c r="C59" s="99" t="s">
        <v>20</v>
      </c>
      <c r="D59" s="99" t="s">
        <v>10</v>
      </c>
      <c r="E59" s="191" t="s">
        <v>61</v>
      </c>
      <c r="F59" s="193"/>
      <c r="G59" s="99" t="s">
        <v>13</v>
      </c>
      <c r="H59" s="99" t="s">
        <v>1</v>
      </c>
      <c r="I59" s="101" t="s">
        <v>90</v>
      </c>
      <c r="J59" s="106" t="s">
        <v>119</v>
      </c>
      <c r="K59" s="50">
        <v>6565</v>
      </c>
      <c r="L59" s="50">
        <v>5152</v>
      </c>
      <c r="M59" s="11"/>
      <c r="N59" s="50">
        <v>6565</v>
      </c>
      <c r="O59" s="51">
        <v>7234</v>
      </c>
      <c r="P59" s="145">
        <v>4321.2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5" customHeight="1">
      <c r="A60" s="97">
        <v>47</v>
      </c>
      <c r="B60" s="98" t="s">
        <v>2</v>
      </c>
      <c r="C60" s="99" t="s">
        <v>20</v>
      </c>
      <c r="D60" s="99" t="s">
        <v>10</v>
      </c>
      <c r="E60" s="191" t="s">
        <v>85</v>
      </c>
      <c r="F60" s="190"/>
      <c r="G60" s="99" t="s">
        <v>13</v>
      </c>
      <c r="H60" s="99" t="s">
        <v>1</v>
      </c>
      <c r="I60" s="101" t="s">
        <v>90</v>
      </c>
      <c r="J60" s="106" t="s">
        <v>120</v>
      </c>
      <c r="K60" s="113"/>
      <c r="L60" s="113"/>
      <c r="M60" s="11"/>
      <c r="N60" s="113"/>
      <c r="O60" s="114"/>
      <c r="P60" s="145">
        <v>6.2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4.75" customHeight="1">
      <c r="A61" s="95">
        <v>48</v>
      </c>
      <c r="B61" s="107" t="s">
        <v>2</v>
      </c>
      <c r="C61" s="108" t="s">
        <v>20</v>
      </c>
      <c r="D61" s="108" t="s">
        <v>10</v>
      </c>
      <c r="E61" s="195" t="s">
        <v>62</v>
      </c>
      <c r="F61" s="196"/>
      <c r="G61" s="108" t="s">
        <v>13</v>
      </c>
      <c r="H61" s="108" t="s">
        <v>1</v>
      </c>
      <c r="I61" s="109" t="s">
        <v>90</v>
      </c>
      <c r="J61" s="115" t="s">
        <v>41</v>
      </c>
      <c r="K61" s="116">
        <f>SUM(K62:K65)</f>
        <v>100.1</v>
      </c>
      <c r="L61" s="116">
        <f>SUM(L62:L65)</f>
        <v>79.1</v>
      </c>
      <c r="M61" s="116">
        <f>SUM(M62:M65)</f>
        <v>0</v>
      </c>
      <c r="N61" s="116">
        <f>SUM(N62:N65)</f>
        <v>79.1</v>
      </c>
      <c r="O61" s="117">
        <f>SUM(O62:O65)</f>
        <v>83.5</v>
      </c>
      <c r="P61" s="133">
        <f>SUM(P62:P67)</f>
        <v>20293.600000000002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.75" customHeight="1">
      <c r="A62" s="97">
        <v>49</v>
      </c>
      <c r="B62" s="98" t="s">
        <v>2</v>
      </c>
      <c r="C62" s="99" t="s">
        <v>20</v>
      </c>
      <c r="D62" s="99" t="s">
        <v>10</v>
      </c>
      <c r="E62" s="191" t="s">
        <v>62</v>
      </c>
      <c r="F62" s="192"/>
      <c r="G62" s="99" t="s">
        <v>13</v>
      </c>
      <c r="H62" s="99" t="s">
        <v>1</v>
      </c>
      <c r="I62" s="101" t="s">
        <v>90</v>
      </c>
      <c r="J62" s="78" t="s">
        <v>99</v>
      </c>
      <c r="K62" s="50">
        <v>21</v>
      </c>
      <c r="L62" s="50"/>
      <c r="M62" s="11"/>
      <c r="N62" s="50"/>
      <c r="O62" s="51"/>
      <c r="P62" s="145">
        <v>27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49.5" customHeight="1">
      <c r="A63" s="97">
        <v>50</v>
      </c>
      <c r="B63" s="98" t="s">
        <v>2</v>
      </c>
      <c r="C63" s="99" t="s">
        <v>20</v>
      </c>
      <c r="D63" s="99" t="s">
        <v>10</v>
      </c>
      <c r="E63" s="191" t="s">
        <v>62</v>
      </c>
      <c r="F63" s="192"/>
      <c r="G63" s="99" t="s">
        <v>13</v>
      </c>
      <c r="H63" s="99" t="s">
        <v>1</v>
      </c>
      <c r="I63" s="101" t="s">
        <v>90</v>
      </c>
      <c r="J63" s="78" t="s">
        <v>100</v>
      </c>
      <c r="K63" s="50"/>
      <c r="L63" s="50"/>
      <c r="M63" s="11"/>
      <c r="N63" s="50"/>
      <c r="O63" s="51"/>
      <c r="P63" s="145">
        <v>19828.8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">
      <c r="A64" s="97">
        <v>51</v>
      </c>
      <c r="B64" s="98" t="s">
        <v>2</v>
      </c>
      <c r="C64" s="99" t="s">
        <v>20</v>
      </c>
      <c r="D64" s="99" t="s">
        <v>10</v>
      </c>
      <c r="E64" s="191" t="s">
        <v>62</v>
      </c>
      <c r="F64" s="192"/>
      <c r="G64" s="99" t="s">
        <v>13</v>
      </c>
      <c r="H64" s="99" t="s">
        <v>1</v>
      </c>
      <c r="I64" s="101" t="s">
        <v>90</v>
      </c>
      <c r="J64" s="10" t="s">
        <v>101</v>
      </c>
      <c r="K64" s="50">
        <v>0.1</v>
      </c>
      <c r="L64" s="50">
        <v>0.1</v>
      </c>
      <c r="M64" s="11"/>
      <c r="N64" s="50">
        <v>0.1</v>
      </c>
      <c r="O64" s="51">
        <v>0.1</v>
      </c>
      <c r="P64" s="145">
        <v>0.2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7.75" customHeight="1">
      <c r="A65" s="97">
        <v>52</v>
      </c>
      <c r="B65" s="98" t="s">
        <v>2</v>
      </c>
      <c r="C65" s="99" t="s">
        <v>20</v>
      </c>
      <c r="D65" s="99" t="s">
        <v>10</v>
      </c>
      <c r="E65" s="191" t="s">
        <v>62</v>
      </c>
      <c r="F65" s="192"/>
      <c r="G65" s="99" t="s">
        <v>13</v>
      </c>
      <c r="H65" s="99" t="s">
        <v>1</v>
      </c>
      <c r="I65" s="101" t="s">
        <v>90</v>
      </c>
      <c r="J65" s="118" t="s">
        <v>102</v>
      </c>
      <c r="K65" s="62">
        <v>79</v>
      </c>
      <c r="L65" s="62">
        <v>79</v>
      </c>
      <c r="M65" s="11"/>
      <c r="N65" s="62">
        <v>79</v>
      </c>
      <c r="O65" s="51">
        <v>83.4</v>
      </c>
      <c r="P65" s="145">
        <v>115.2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38.25">
      <c r="A66" s="45">
        <v>53</v>
      </c>
      <c r="B66" s="98" t="s">
        <v>2</v>
      </c>
      <c r="C66" s="99" t="s">
        <v>20</v>
      </c>
      <c r="D66" s="99" t="s">
        <v>10</v>
      </c>
      <c r="E66" s="191" t="s">
        <v>62</v>
      </c>
      <c r="F66" s="192"/>
      <c r="G66" s="99" t="s">
        <v>13</v>
      </c>
      <c r="H66" s="99" t="s">
        <v>1</v>
      </c>
      <c r="I66" s="101" t="s">
        <v>90</v>
      </c>
      <c r="J66" s="118" t="s">
        <v>103</v>
      </c>
      <c r="K66" s="62"/>
      <c r="L66" s="62"/>
      <c r="M66" s="11"/>
      <c r="N66" s="62"/>
      <c r="O66" s="51"/>
      <c r="P66" s="145">
        <v>129.7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75" customHeight="1">
      <c r="A67" s="45">
        <v>54</v>
      </c>
      <c r="B67" s="98" t="s">
        <v>2</v>
      </c>
      <c r="C67" s="99" t="s">
        <v>20</v>
      </c>
      <c r="D67" s="99" t="s">
        <v>10</v>
      </c>
      <c r="E67" s="191" t="s">
        <v>62</v>
      </c>
      <c r="F67" s="192"/>
      <c r="G67" s="99" t="s">
        <v>13</v>
      </c>
      <c r="H67" s="99" t="s">
        <v>1</v>
      </c>
      <c r="I67" s="101" t="s">
        <v>90</v>
      </c>
      <c r="J67" s="119" t="s">
        <v>104</v>
      </c>
      <c r="K67" s="62"/>
      <c r="L67" s="62"/>
      <c r="M67" s="11"/>
      <c r="N67" s="62"/>
      <c r="O67" s="51"/>
      <c r="P67" s="145">
        <v>192.7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" customHeight="1">
      <c r="A68" s="38">
        <v>55</v>
      </c>
      <c r="B68" s="107" t="s">
        <v>2</v>
      </c>
      <c r="C68" s="108" t="s">
        <v>20</v>
      </c>
      <c r="D68" s="108" t="s">
        <v>10</v>
      </c>
      <c r="E68" s="195" t="s">
        <v>63</v>
      </c>
      <c r="F68" s="196"/>
      <c r="G68" s="108" t="s">
        <v>13</v>
      </c>
      <c r="H68" s="108" t="s">
        <v>1</v>
      </c>
      <c r="I68" s="109" t="s">
        <v>90</v>
      </c>
      <c r="J68" s="120" t="s">
        <v>48</v>
      </c>
      <c r="K68" s="67">
        <f>SUM(K70:K70)</f>
        <v>48304</v>
      </c>
      <c r="L68" s="67">
        <f>SUM(L70:L70)</f>
        <v>41479</v>
      </c>
      <c r="M68" s="67">
        <f>SUM(M70:M70)</f>
        <v>0</v>
      </c>
      <c r="N68" s="67">
        <f>SUM(N70:N70)</f>
        <v>48304</v>
      </c>
      <c r="O68" s="68">
        <f>SUM(O70:O70)</f>
        <v>49918</v>
      </c>
      <c r="P68" s="111">
        <f>SUM(P69:P70)</f>
        <v>70473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45">
        <v>56</v>
      </c>
      <c r="B69" s="98" t="s">
        <v>2</v>
      </c>
      <c r="C69" s="99" t="s">
        <v>20</v>
      </c>
      <c r="D69" s="99" t="s">
        <v>10</v>
      </c>
      <c r="E69" s="191" t="s">
        <v>63</v>
      </c>
      <c r="F69" s="192"/>
      <c r="G69" s="99" t="s">
        <v>13</v>
      </c>
      <c r="H69" s="99" t="s">
        <v>1</v>
      </c>
      <c r="I69" s="101" t="s">
        <v>90</v>
      </c>
      <c r="J69" s="121" t="s">
        <v>105</v>
      </c>
      <c r="K69" s="62"/>
      <c r="L69" s="62"/>
      <c r="M69" s="11"/>
      <c r="N69" s="50"/>
      <c r="O69" s="51"/>
      <c r="P69" s="145">
        <v>22798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8" customHeight="1">
      <c r="A70" s="122">
        <v>57</v>
      </c>
      <c r="B70" s="98" t="s">
        <v>2</v>
      </c>
      <c r="C70" s="123" t="s">
        <v>20</v>
      </c>
      <c r="D70" s="123" t="s">
        <v>10</v>
      </c>
      <c r="E70" s="191" t="s">
        <v>63</v>
      </c>
      <c r="F70" s="192"/>
      <c r="G70" s="123" t="s">
        <v>13</v>
      </c>
      <c r="H70" s="123" t="s">
        <v>1</v>
      </c>
      <c r="I70" s="124" t="s">
        <v>90</v>
      </c>
      <c r="J70" s="106" t="s">
        <v>106</v>
      </c>
      <c r="K70" s="125">
        <f>47602+351+351</f>
        <v>48304</v>
      </c>
      <c r="L70" s="125">
        <v>41479</v>
      </c>
      <c r="M70" s="17"/>
      <c r="N70" s="125">
        <f>47602+351+351</f>
        <v>48304</v>
      </c>
      <c r="O70" s="114">
        <v>49918</v>
      </c>
      <c r="P70" s="152">
        <v>47675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1.5" customHeight="1">
      <c r="A71" s="122">
        <v>58</v>
      </c>
      <c r="B71" s="160" t="s">
        <v>2</v>
      </c>
      <c r="C71" s="161" t="s">
        <v>20</v>
      </c>
      <c r="D71" s="161" t="s">
        <v>10</v>
      </c>
      <c r="E71" s="195" t="s">
        <v>122</v>
      </c>
      <c r="F71" s="196"/>
      <c r="G71" s="161" t="s">
        <v>13</v>
      </c>
      <c r="H71" s="161" t="s">
        <v>1</v>
      </c>
      <c r="I71" s="162" t="s">
        <v>90</v>
      </c>
      <c r="J71" s="159" t="s">
        <v>123</v>
      </c>
      <c r="K71" s="156"/>
      <c r="L71" s="156"/>
      <c r="M71" s="17"/>
      <c r="N71" s="156"/>
      <c r="O71" s="157"/>
      <c r="P71" s="163">
        <f>P72</f>
        <v>2840.7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53.25" customHeight="1">
      <c r="A72" s="122">
        <v>59</v>
      </c>
      <c r="B72" s="158" t="s">
        <v>2</v>
      </c>
      <c r="C72" s="123" t="s">
        <v>20</v>
      </c>
      <c r="D72" s="123" t="s">
        <v>10</v>
      </c>
      <c r="E72" s="191" t="s">
        <v>122</v>
      </c>
      <c r="F72" s="193"/>
      <c r="G72" s="123" t="s">
        <v>13</v>
      </c>
      <c r="H72" s="123" t="s">
        <v>1</v>
      </c>
      <c r="I72" s="155" t="s">
        <v>90</v>
      </c>
      <c r="J72" s="164" t="s">
        <v>124</v>
      </c>
      <c r="K72" s="156"/>
      <c r="L72" s="156"/>
      <c r="M72" s="17"/>
      <c r="N72" s="156"/>
      <c r="O72" s="157"/>
      <c r="P72" s="152">
        <v>2840.7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 thickBot="1">
      <c r="A73" s="38">
        <v>60</v>
      </c>
      <c r="B73" s="126"/>
      <c r="C73" s="127"/>
      <c r="D73" s="127"/>
      <c r="E73" s="201"/>
      <c r="F73" s="201"/>
      <c r="G73" s="127"/>
      <c r="H73" s="127"/>
      <c r="I73" s="127"/>
      <c r="J73" s="128" t="s">
        <v>40</v>
      </c>
      <c r="K73" s="111" t="e">
        <f>SUM(K14,K46)</f>
        <v>#REF!</v>
      </c>
      <c r="L73" s="111" t="e">
        <f>SUM(L14,L46)-9.126-6078.162</f>
        <v>#REF!</v>
      </c>
      <c r="M73" s="111" t="e">
        <f>SUM(M14,M46)-6078.16-9.126</f>
        <v>#REF!</v>
      </c>
      <c r="N73" s="111" t="e">
        <f>SUM(N14,N46)</f>
        <v>#REF!</v>
      </c>
      <c r="O73" s="111" t="e">
        <f>SUM(O14,O46)</f>
        <v>#REF!</v>
      </c>
      <c r="P73" s="129">
        <f>SUM(P14+P46)</f>
        <v>322232.60000000003</v>
      </c>
      <c r="Q73" s="17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1.25" customHeight="1">
      <c r="A74" s="197"/>
      <c r="B74" s="11"/>
      <c r="C74" s="11"/>
      <c r="D74" s="11"/>
      <c r="E74" s="11"/>
      <c r="F74" s="11"/>
      <c r="G74" s="11"/>
      <c r="H74" s="11"/>
      <c r="I74" s="12"/>
      <c r="J74" s="16"/>
      <c r="K74" s="17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1.25" customHeight="1">
      <c r="A75" s="198"/>
      <c r="B75" s="11"/>
      <c r="C75" s="11"/>
      <c r="D75" s="11"/>
      <c r="E75" s="11"/>
      <c r="F75" s="11"/>
      <c r="G75" s="11"/>
      <c r="H75" s="11"/>
      <c r="I75" s="12"/>
      <c r="J75" s="16"/>
      <c r="K75" s="17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1.25" customHeight="1">
      <c r="A76" s="198"/>
      <c r="B76" s="199" t="s">
        <v>125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98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1.25" customHeight="1">
      <c r="A78" s="198"/>
      <c r="B78" s="11"/>
      <c r="C78" s="11"/>
      <c r="D78" s="11"/>
      <c r="E78" s="11"/>
      <c r="F78" s="11"/>
      <c r="G78" s="11"/>
      <c r="H78" s="11"/>
      <c r="I78" s="12"/>
      <c r="J78" s="16"/>
      <c r="K78" s="1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98"/>
      <c r="B79" s="11"/>
      <c r="C79" s="11"/>
      <c r="D79" s="11"/>
      <c r="E79" s="11"/>
      <c r="F79" s="11"/>
      <c r="G79" s="11"/>
      <c r="H79" s="11"/>
      <c r="I79" s="12"/>
      <c r="J79" s="16"/>
      <c r="K79" s="17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98"/>
      <c r="B80" s="11"/>
      <c r="C80" s="11"/>
      <c r="D80" s="11"/>
      <c r="E80" s="11"/>
      <c r="F80" s="11"/>
      <c r="G80" s="11"/>
      <c r="H80" s="11"/>
      <c r="I80" s="12"/>
      <c r="J80" s="16"/>
      <c r="K80" s="1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98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</sheetData>
  <sheetProtection/>
  <mergeCells count="69">
    <mergeCell ref="E57:F57"/>
    <mergeCell ref="E48:F48"/>
    <mergeCell ref="E72:F72"/>
    <mergeCell ref="A74:A81"/>
    <mergeCell ref="B76:P77"/>
    <mergeCell ref="E68:F68"/>
    <mergeCell ref="E52:F52"/>
    <mergeCell ref="E55:F55"/>
    <mergeCell ref="E73:F73"/>
    <mergeCell ref="E58:F58"/>
    <mergeCell ref="E69:F69"/>
    <mergeCell ref="E70:F70"/>
    <mergeCell ref="E60:F60"/>
    <mergeCell ref="E63:F63"/>
    <mergeCell ref="E64:F64"/>
    <mergeCell ref="E45:F45"/>
    <mergeCell ref="E49:F49"/>
    <mergeCell ref="E67:F67"/>
    <mergeCell ref="E61:F61"/>
    <mergeCell ref="E65:F65"/>
    <mergeCell ref="E71:F71"/>
    <mergeCell ref="E50:F50"/>
    <mergeCell ref="E53:F53"/>
    <mergeCell ref="E54:F54"/>
    <mergeCell ref="E62:F62"/>
    <mergeCell ref="E27:F27"/>
    <mergeCell ref="E47:F47"/>
    <mergeCell ref="E32:F32"/>
    <mergeCell ref="E30:F30"/>
    <mergeCell ref="E46:F46"/>
    <mergeCell ref="E28:F28"/>
    <mergeCell ref="E29:F29"/>
    <mergeCell ref="E34:F34"/>
    <mergeCell ref="E41:F41"/>
    <mergeCell ref="E56:F56"/>
    <mergeCell ref="E43:F43"/>
    <mergeCell ref="E42:F42"/>
    <mergeCell ref="E44:F44"/>
    <mergeCell ref="E66:F66"/>
    <mergeCell ref="E59:F59"/>
    <mergeCell ref="E31:F31"/>
    <mergeCell ref="E40:F40"/>
    <mergeCell ref="E33:F33"/>
    <mergeCell ref="E37:F37"/>
    <mergeCell ref="E35:F35"/>
    <mergeCell ref="E39:F39"/>
    <mergeCell ref="E36:F36"/>
    <mergeCell ref="E38:F38"/>
    <mergeCell ref="E22:F22"/>
    <mergeCell ref="E26:F26"/>
    <mergeCell ref="E24:F24"/>
    <mergeCell ref="E23:F23"/>
    <mergeCell ref="E25:F25"/>
    <mergeCell ref="E16:F16"/>
    <mergeCell ref="E15:F15"/>
    <mergeCell ref="E17:F17"/>
    <mergeCell ref="E21:F21"/>
    <mergeCell ref="E14:F14"/>
    <mergeCell ref="E20:F20"/>
    <mergeCell ref="E19:F19"/>
    <mergeCell ref="J1:P1"/>
    <mergeCell ref="J2:P2"/>
    <mergeCell ref="J3:P3"/>
    <mergeCell ref="J4:P4"/>
    <mergeCell ref="B12:I12"/>
    <mergeCell ref="B13:I13"/>
    <mergeCell ref="A7:Z8"/>
    <mergeCell ref="J6:P6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2020-11-10T09:51:24Z</cp:lastPrinted>
  <dcterms:created xsi:type="dcterms:W3CDTF">2004-11-29T04:51:36Z</dcterms:created>
  <dcterms:modified xsi:type="dcterms:W3CDTF">2021-01-20T07:42:20Z</dcterms:modified>
  <cp:category/>
  <cp:version/>
  <cp:contentType/>
  <cp:contentStatus/>
</cp:coreProperties>
</file>