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05" yWindow="-105" windowWidth="19440" windowHeight="12570"/>
  </bookViews>
  <sheets>
    <sheet name="Прил.4" sheetId="7" r:id="rId1"/>
  </sheets>
  <definedNames>
    <definedName name="_xlnm._FilterDatabase" localSheetId="0" hidden="1">Прил.4!$A$7:$I$80</definedName>
    <definedName name="_xlnm.Print_Area" localSheetId="0">Прил.4!$A$1:$I$84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6" i="7"/>
  <c r="I42"/>
  <c r="I77"/>
  <c r="I69"/>
  <c r="I33"/>
  <c r="I28"/>
  <c r="I37"/>
  <c r="I78"/>
  <c r="I10" l="1"/>
  <c r="I27"/>
  <c r="I50"/>
  <c r="I16"/>
  <c r="I57" l="1"/>
  <c r="I19"/>
  <c r="I70"/>
  <c r="I30" l="1"/>
  <c r="I34" l="1"/>
  <c r="I63" l="1"/>
  <c r="I9"/>
  <c r="I26" l="1"/>
  <c r="I80" s="1"/>
</calcChain>
</file>

<file path=xl/sharedStrings.xml><?xml version="1.0" encoding="utf-8"?>
<sst xmlns="http://schemas.openxmlformats.org/spreadsheetml/2006/main" count="123" uniqueCount="103">
  <si>
    <t>№ п/п</t>
  </si>
  <si>
    <t>Код раздела подраздела</t>
  </si>
  <si>
    <t xml:space="preserve">Код целевой статьи </t>
  </si>
  <si>
    <t>Код   вида расходов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</si>
  <si>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</si>
  <si>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</si>
  <si>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</si>
  <si>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</si>
  <si>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</si>
  <si>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0100020000</t>
  </si>
  <si>
    <t>0100000000</t>
  </si>
  <si>
    <t>0700000000</t>
  </si>
  <si>
    <t>0900020000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</si>
  <si>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</si>
  <si>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</si>
  <si>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</si>
  <si>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</si>
  <si>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</si>
  <si>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</si>
  <si>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</si>
  <si>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</si>
  <si>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</si>
  <si>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</si>
  <si>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</si>
  <si>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</si>
  <si>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</si>
  <si>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</si>
  <si>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</si>
  <si>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Приложение №  8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</si>
  <si>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</si>
  <si>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</si>
  <si>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</si>
  <si>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2900000000</t>
  </si>
  <si>
    <t>0600000000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</si>
  <si>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</si>
  <si>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</si>
  <si>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0200000000</t>
  </si>
  <si>
    <t>1400000000</t>
  </si>
  <si>
    <t>2600000000</t>
  </si>
  <si>
    <t>0700020000</t>
  </si>
  <si>
    <t xml:space="preserve">Муниципальная программа «Защита прав потребителей в Махнёвском муниципальном образовании на 2018-2024 годы» 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</si>
  <si>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</si>
  <si>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</si>
  <si>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2000020000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</si>
  <si>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</si>
  <si>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</si>
  <si>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3300000000</t>
  </si>
  <si>
    <t>3100000000</t>
  </si>
  <si>
    <t>2700000000</t>
  </si>
  <si>
    <t>1900000000</t>
  </si>
  <si>
    <t>2400000000</t>
  </si>
  <si>
    <t>1500000000</t>
  </si>
  <si>
    <t>2500000000</t>
  </si>
  <si>
    <t>1200000000</t>
  </si>
  <si>
    <t>1100000000</t>
  </si>
  <si>
    <t>1000000000</t>
  </si>
  <si>
    <t>2300000000</t>
  </si>
  <si>
    <t>0500000000</t>
  </si>
  <si>
    <t>0800000000</t>
  </si>
  <si>
    <t>2200000000</t>
  </si>
  <si>
    <t>0100040000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</si>
  <si>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</si>
  <si>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</si>
  <si>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</si>
  <si>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</si>
  <si>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</si>
  <si>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</si>
  <si>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</si>
  <si>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</si>
  <si>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</si>
  <si>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Муниципальная программа "Развитие добровольчества (волонтерства) в Махнёвском муниципальном образовании на 2020-2026 годы"</t>
  </si>
  <si>
    <t>3400000000</t>
  </si>
  <si>
    <t>Муниципальная программа "Обеспечение пожарной безопасности Махнёвского муниципального образования  на  2020-2026 годы"</t>
  </si>
  <si>
    <t>1300040000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</si>
  <si>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</si>
  <si>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</si>
  <si>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</si>
  <si>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1100020000</t>
  </si>
  <si>
    <t>16000S0000</t>
  </si>
  <si>
    <t>2700020000</t>
  </si>
  <si>
    <t>Муниципальная программа "Обеспечение жильем молодых семей на территории Свердловской области на 2018 – 2024 годы"</t>
  </si>
  <si>
    <t>Распределение бюджетных ассигнований на реализацию муниципальных программ  Махнёвского муниципального образования на 2021 год</t>
  </si>
  <si>
    <t xml:space="preserve">Муниципальная программа «Управление муниципальными финансами Махнёвского муниципального образования  до 2023 года»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</si>
  <si>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</si>
  <si>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</si>
  <si>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4"/>
        <color indexed="10"/>
        <rFont val="Liberation Serif"/>
        <family val="1"/>
        <charset val="204"/>
      </rPr>
      <t xml:space="preserve"> </t>
    </r>
  </si>
  <si>
    <t>0600020000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</si>
  <si>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</si>
  <si>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</si>
  <si>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07000S0000</t>
  </si>
  <si>
    <t>Муниципальная программа "Социальная поддержка населения Махнёвского муниципального образования на 2014-2023 годы"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</si>
  <si>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</si>
  <si>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>20000S0000</t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</si>
  <si>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</si>
  <si>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</si>
  <si>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</si>
  <si>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 xml:space="preserve">Муниципальноая программа  «Профилактика туберкулёза в Махнёвском муниципальном образовании на 2017-2023 годы» </t>
  </si>
  <si>
    <t>2100000000</t>
  </si>
  <si>
    <t>16000L0000</t>
  </si>
  <si>
    <t>Глава Махнёвского муниципального образования                                           А.С. Корелин</t>
  </si>
  <si>
    <t>18000R0000</t>
  </si>
  <si>
    <t>1600050000</t>
  </si>
  <si>
    <t xml:space="preserve">от 03.02.2021 № 43                              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</si>
</sst>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5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b/>
      <sz val="12"/>
      <name val="Liberation Serif"/>
      <family val="1"/>
      <charset val="204"/>
    </font>
    <font>
      <sz val="10"/>
      <color rgb="FFFF0000"/>
      <name val="Arial"/>
      <family val="2"/>
      <charset val="204"/>
    </font>
    <font>
      <sz val="12"/>
      <name val="Liberation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3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166" fontId="4" fillId="0" borderId="0" xfId="0" applyNumberFormat="1" applyFont="1"/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 shrinkToFi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 shrinkToFi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 shrinkToFit="1"/>
    </xf>
    <xf numFmtId="164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3" borderId="0" xfId="0" applyFont="1" applyFill="1"/>
    <xf numFmtId="0" fontId="4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166" fontId="0" fillId="3" borderId="0" xfId="0" applyNumberFormat="1" applyFill="1"/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4" fontId="13" fillId="0" borderId="0" xfId="0" applyNumberFormat="1" applyFont="1"/>
    <xf numFmtId="164" fontId="4" fillId="0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10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Normal="100" workbookViewId="0">
      <selection activeCell="C4" sqref="C4:I4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9" width="11.85546875" style="1" customWidth="1"/>
    <col min="10" max="10" width="8.28515625" customWidth="1"/>
    <col min="11" max="12" width="10.28515625" customWidth="1"/>
  </cols>
  <sheetData>
    <row r="1" spans="1:9" ht="12.75" customHeight="1">
      <c r="A1" s="10"/>
      <c r="B1" s="10"/>
      <c r="C1" s="107" t="s">
        <v>28</v>
      </c>
      <c r="D1" s="107"/>
      <c r="E1" s="107"/>
      <c r="F1" s="107"/>
      <c r="G1" s="107"/>
      <c r="H1" s="107"/>
      <c r="I1" s="108"/>
    </row>
    <row r="2" spans="1:9" ht="12.75" customHeight="1">
      <c r="A2" s="10"/>
      <c r="B2" s="10"/>
      <c r="C2" s="107" t="s">
        <v>25</v>
      </c>
      <c r="D2" s="107"/>
      <c r="E2" s="107"/>
      <c r="F2" s="107"/>
      <c r="G2" s="107"/>
      <c r="H2" s="107"/>
      <c r="I2" s="108"/>
    </row>
    <row r="3" spans="1:9" ht="12.75" customHeight="1">
      <c r="A3" s="10"/>
      <c r="B3" s="11"/>
      <c r="C3" s="107" t="s">
        <v>26</v>
      </c>
      <c r="D3" s="107"/>
      <c r="E3" s="107"/>
      <c r="F3" s="107"/>
      <c r="G3" s="107"/>
      <c r="H3" s="107"/>
      <c r="I3" s="108"/>
    </row>
    <row r="4" spans="1:9" ht="12.75" customHeight="1">
      <c r="A4" s="10"/>
      <c r="B4" s="10"/>
      <c r="C4" s="107" t="s">
        <v>102</v>
      </c>
      <c r="D4" s="107"/>
      <c r="E4" s="107"/>
      <c r="F4" s="107"/>
      <c r="G4" s="107"/>
      <c r="H4" s="107"/>
      <c r="I4" s="108"/>
    </row>
    <row r="5" spans="1:9">
      <c r="A5" s="10"/>
      <c r="B5" s="107"/>
      <c r="C5" s="107"/>
      <c r="D5" s="107"/>
      <c r="E5" s="107"/>
      <c r="F5" s="107"/>
      <c r="G5" s="107"/>
      <c r="H5" s="107"/>
      <c r="I5" s="12"/>
    </row>
    <row r="6" spans="1:9" ht="33.75" customHeight="1">
      <c r="A6" s="10"/>
      <c r="B6" s="105" t="s">
        <v>81</v>
      </c>
      <c r="C6" s="105"/>
      <c r="D6" s="105"/>
      <c r="E6" s="105"/>
      <c r="F6" s="106"/>
      <c r="G6" s="13"/>
      <c r="H6" s="14"/>
      <c r="I6" s="12"/>
    </row>
    <row r="7" spans="1:9" ht="89.25">
      <c r="A7" s="15" t="s">
        <v>0</v>
      </c>
      <c r="B7" s="16" t="s">
        <v>8</v>
      </c>
      <c r="C7" s="15" t="s">
        <v>4</v>
      </c>
      <c r="D7" s="15" t="s">
        <v>1</v>
      </c>
      <c r="E7" s="15" t="s">
        <v>2</v>
      </c>
      <c r="F7" s="15" t="s">
        <v>3</v>
      </c>
      <c r="G7" s="17" t="s">
        <v>5</v>
      </c>
      <c r="H7" s="18" t="s">
        <v>5</v>
      </c>
      <c r="I7" s="16" t="s">
        <v>5</v>
      </c>
    </row>
    <row r="8" spans="1:9" ht="57" customHeight="1">
      <c r="A8" s="19">
        <v>1</v>
      </c>
      <c r="B8" s="20" t="s">
        <v>61</v>
      </c>
      <c r="C8" s="19">
        <v>901</v>
      </c>
      <c r="D8" s="21">
        <v>412</v>
      </c>
      <c r="E8" s="22" t="s">
        <v>36</v>
      </c>
      <c r="F8" s="22"/>
      <c r="G8" s="23"/>
      <c r="H8" s="24"/>
      <c r="I8" s="52">
        <v>823</v>
      </c>
    </row>
    <row r="9" spans="1:9" ht="37.5" customHeight="1">
      <c r="A9" s="19">
        <v>2</v>
      </c>
      <c r="B9" s="16" t="s">
        <v>63</v>
      </c>
      <c r="C9" s="25"/>
      <c r="D9" s="21"/>
      <c r="E9" s="22" t="s">
        <v>10</v>
      </c>
      <c r="F9" s="26"/>
      <c r="G9" s="27"/>
      <c r="H9" s="27"/>
      <c r="I9" s="52">
        <f>SUM(I10:I14)</f>
        <v>18304.099999999999</v>
      </c>
    </row>
    <row r="10" spans="1:9">
      <c r="A10" s="19"/>
      <c r="B10" s="16"/>
      <c r="C10" s="28">
        <v>901</v>
      </c>
      <c r="D10" s="29">
        <v>113</v>
      </c>
      <c r="E10" s="26" t="s">
        <v>9</v>
      </c>
      <c r="F10" s="26"/>
      <c r="G10" s="27"/>
      <c r="H10" s="27"/>
      <c r="I10" s="82">
        <f>8925.8+1757.3</f>
        <v>10683.099999999999</v>
      </c>
    </row>
    <row r="11" spans="1:9">
      <c r="A11" s="19"/>
      <c r="B11" s="16"/>
      <c r="C11" s="28">
        <v>901</v>
      </c>
      <c r="D11" s="29">
        <v>113</v>
      </c>
      <c r="E11" s="26" t="s">
        <v>60</v>
      </c>
      <c r="F11" s="26"/>
      <c r="G11" s="27"/>
      <c r="H11" s="27"/>
      <c r="I11" s="82">
        <v>115.4</v>
      </c>
    </row>
    <row r="12" spans="1:9">
      <c r="A12" s="19"/>
      <c r="B12" s="16"/>
      <c r="C12" s="28">
        <v>901</v>
      </c>
      <c r="D12" s="29">
        <v>309</v>
      </c>
      <c r="E12" s="26" t="s">
        <v>9</v>
      </c>
      <c r="F12" s="26"/>
      <c r="G12" s="27"/>
      <c r="H12" s="27"/>
      <c r="I12" s="82">
        <v>4302</v>
      </c>
    </row>
    <row r="13" spans="1:9">
      <c r="A13" s="19"/>
      <c r="B13" s="16"/>
      <c r="C13" s="28">
        <v>901</v>
      </c>
      <c r="D13" s="29">
        <v>1001</v>
      </c>
      <c r="E13" s="26" t="s">
        <v>9</v>
      </c>
      <c r="F13" s="26"/>
      <c r="G13" s="27"/>
      <c r="H13" s="27"/>
      <c r="I13" s="82">
        <v>2850.6</v>
      </c>
    </row>
    <row r="14" spans="1:9">
      <c r="A14" s="19"/>
      <c r="B14" s="16"/>
      <c r="C14" s="28">
        <v>901</v>
      </c>
      <c r="D14" s="29">
        <v>1202</v>
      </c>
      <c r="E14" s="26" t="s">
        <v>9</v>
      </c>
      <c r="F14" s="26"/>
      <c r="G14" s="27"/>
      <c r="H14" s="27"/>
      <c r="I14" s="82">
        <v>353</v>
      </c>
    </row>
    <row r="15" spans="1:9" ht="39.75" customHeight="1">
      <c r="A15" s="30">
        <v>3</v>
      </c>
      <c r="B15" s="31" t="s">
        <v>64</v>
      </c>
      <c r="C15" s="19">
        <v>901</v>
      </c>
      <c r="D15" s="21">
        <v>309</v>
      </c>
      <c r="E15" s="22" t="s">
        <v>57</v>
      </c>
      <c r="F15" s="22"/>
      <c r="G15" s="32" t="s">
        <v>7</v>
      </c>
      <c r="H15" s="24"/>
      <c r="I15" s="52">
        <v>264.89999999999998</v>
      </c>
    </row>
    <row r="16" spans="1:9" ht="43.5" customHeight="1">
      <c r="A16" s="19">
        <v>4</v>
      </c>
      <c r="B16" s="31" t="s">
        <v>72</v>
      </c>
      <c r="C16" s="19"/>
      <c r="D16" s="21"/>
      <c r="E16" s="22" t="s">
        <v>33</v>
      </c>
      <c r="F16" s="22"/>
      <c r="G16" s="23"/>
      <c r="H16" s="24"/>
      <c r="I16" s="52">
        <f>SUM(I17:I18)</f>
        <v>5419.2</v>
      </c>
    </row>
    <row r="17" spans="1:9" ht="13.5" customHeight="1">
      <c r="A17" s="19"/>
      <c r="B17" s="31"/>
      <c r="C17" s="33">
        <v>901</v>
      </c>
      <c r="D17" s="29">
        <v>310</v>
      </c>
      <c r="E17" s="26" t="s">
        <v>86</v>
      </c>
      <c r="F17" s="26"/>
      <c r="G17" s="23"/>
      <c r="H17" s="83"/>
      <c r="I17" s="82">
        <v>5224.7</v>
      </c>
    </row>
    <row r="18" spans="1:9" ht="14.25" customHeight="1">
      <c r="A18" s="19"/>
      <c r="B18" s="31"/>
      <c r="C18" s="33">
        <v>901</v>
      </c>
      <c r="D18" s="29">
        <v>406</v>
      </c>
      <c r="E18" s="26" t="s">
        <v>86</v>
      </c>
      <c r="F18" s="26"/>
      <c r="G18" s="23"/>
      <c r="H18" s="83"/>
      <c r="I18" s="82">
        <v>194.5</v>
      </c>
    </row>
    <row r="19" spans="1:9" ht="56.25" customHeight="1">
      <c r="A19" s="19">
        <v>5</v>
      </c>
      <c r="B19" s="45" t="s">
        <v>75</v>
      </c>
      <c r="C19" s="19"/>
      <c r="D19" s="21"/>
      <c r="E19" s="22" t="s">
        <v>11</v>
      </c>
      <c r="F19" s="22"/>
      <c r="G19" s="23"/>
      <c r="H19" s="24"/>
      <c r="I19" s="52">
        <f>SUM(I20:I22)</f>
        <v>9181</v>
      </c>
    </row>
    <row r="20" spans="1:9">
      <c r="A20" s="19"/>
      <c r="B20" s="16"/>
      <c r="C20" s="33">
        <v>901</v>
      </c>
      <c r="D20" s="29">
        <v>707</v>
      </c>
      <c r="E20" s="26" t="s">
        <v>39</v>
      </c>
      <c r="F20" s="26"/>
      <c r="G20" s="23"/>
      <c r="H20" s="24"/>
      <c r="I20" s="82">
        <v>29.2</v>
      </c>
    </row>
    <row r="21" spans="1:9">
      <c r="A21" s="19"/>
      <c r="B21" s="16"/>
      <c r="C21" s="33">
        <v>901</v>
      </c>
      <c r="D21" s="29">
        <v>707</v>
      </c>
      <c r="E21" s="26" t="s">
        <v>89</v>
      </c>
      <c r="F21" s="26"/>
      <c r="G21" s="23"/>
      <c r="H21" s="83"/>
      <c r="I21" s="82">
        <v>51.8</v>
      </c>
    </row>
    <row r="22" spans="1:9">
      <c r="A22" s="19"/>
      <c r="B22" s="16"/>
      <c r="C22" s="33">
        <v>901</v>
      </c>
      <c r="D22" s="29">
        <v>1102</v>
      </c>
      <c r="E22" s="26" t="s">
        <v>39</v>
      </c>
      <c r="F22" s="22"/>
      <c r="G22" s="23"/>
      <c r="H22" s="24"/>
      <c r="I22" s="82">
        <v>9100</v>
      </c>
    </row>
    <row r="23" spans="1:9" ht="55.5" customHeight="1">
      <c r="A23" s="19">
        <v>6</v>
      </c>
      <c r="B23" s="16" t="s">
        <v>84</v>
      </c>
      <c r="C23" s="19">
        <v>901</v>
      </c>
      <c r="D23" s="21">
        <v>709</v>
      </c>
      <c r="E23" s="22" t="s">
        <v>58</v>
      </c>
      <c r="F23" s="22"/>
      <c r="G23" s="23"/>
      <c r="H23" s="24"/>
      <c r="I23" s="52">
        <v>20.8</v>
      </c>
    </row>
    <row r="24" spans="1:9" ht="42.75" customHeight="1">
      <c r="A24" s="19">
        <v>7</v>
      </c>
      <c r="B24" s="16" t="s">
        <v>93</v>
      </c>
      <c r="C24" s="19">
        <v>901</v>
      </c>
      <c r="D24" s="21">
        <v>709</v>
      </c>
      <c r="E24" s="22" t="s">
        <v>59</v>
      </c>
      <c r="F24" s="22"/>
      <c r="G24" s="23"/>
      <c r="H24" s="24"/>
      <c r="I24" s="52">
        <v>20.8</v>
      </c>
    </row>
    <row r="25" spans="1:9" ht="57" customHeight="1">
      <c r="A25" s="19">
        <v>8</v>
      </c>
      <c r="B25" s="34" t="s">
        <v>94</v>
      </c>
      <c r="C25" s="19">
        <v>901</v>
      </c>
      <c r="D25" s="21">
        <v>709</v>
      </c>
      <c r="E25" s="22" t="s">
        <v>56</v>
      </c>
      <c r="F25" s="22"/>
      <c r="G25" s="23"/>
      <c r="H25" s="24"/>
      <c r="I25" s="52">
        <v>8.3000000000000007</v>
      </c>
    </row>
    <row r="26" spans="1:9" ht="42" customHeight="1">
      <c r="A26" s="19">
        <v>9</v>
      </c>
      <c r="B26" s="16" t="s">
        <v>85</v>
      </c>
      <c r="C26" s="19"/>
      <c r="D26" s="21"/>
      <c r="E26" s="35" t="s">
        <v>23</v>
      </c>
      <c r="F26" s="36"/>
      <c r="G26" s="23"/>
      <c r="H26" s="24"/>
      <c r="I26" s="52">
        <f>SUM(I27:I28)</f>
        <v>35194.199999999997</v>
      </c>
    </row>
    <row r="27" spans="1:9">
      <c r="A27" s="19"/>
      <c r="B27" s="16"/>
      <c r="C27" s="33">
        <v>901</v>
      </c>
      <c r="D27" s="29">
        <v>408</v>
      </c>
      <c r="E27" s="37" t="s">
        <v>12</v>
      </c>
      <c r="F27" s="38"/>
      <c r="G27" s="23"/>
      <c r="H27" s="24"/>
      <c r="I27" s="82">
        <f>6505.5-100.5-1757.3</f>
        <v>4647.7</v>
      </c>
    </row>
    <row r="28" spans="1:9">
      <c r="A28" s="19"/>
      <c r="B28" s="39"/>
      <c r="C28" s="28">
        <v>901</v>
      </c>
      <c r="D28" s="40">
        <v>409</v>
      </c>
      <c r="E28" s="41" t="s">
        <v>12</v>
      </c>
      <c r="F28" s="41"/>
      <c r="G28" s="27"/>
      <c r="H28" s="27"/>
      <c r="I28" s="86">
        <f>25038.5+4830.5+327.5+350</f>
        <v>30546.5</v>
      </c>
    </row>
    <row r="29" spans="1:9" ht="42.75" customHeight="1">
      <c r="A29" s="19">
        <v>10</v>
      </c>
      <c r="B29" s="16" t="s">
        <v>65</v>
      </c>
      <c r="C29" s="19">
        <v>901</v>
      </c>
      <c r="D29" s="42">
        <v>410</v>
      </c>
      <c r="E29" s="43" t="s">
        <v>55</v>
      </c>
      <c r="F29" s="43"/>
      <c r="G29" s="23"/>
      <c r="H29" s="24"/>
      <c r="I29" s="52">
        <v>60.3</v>
      </c>
    </row>
    <row r="30" spans="1:9" ht="57" customHeight="1">
      <c r="A30" s="19">
        <v>11</v>
      </c>
      <c r="B30" s="16" t="s">
        <v>66</v>
      </c>
      <c r="C30" s="19"/>
      <c r="D30" s="21"/>
      <c r="E30" s="44" t="s">
        <v>54</v>
      </c>
      <c r="F30" s="43"/>
      <c r="G30" s="23"/>
      <c r="H30" s="24"/>
      <c r="I30" s="52">
        <f>SUM(I31:I32)</f>
        <v>82</v>
      </c>
    </row>
    <row r="31" spans="1:9" ht="12.75" customHeight="1">
      <c r="A31" s="19"/>
      <c r="B31" s="16"/>
      <c r="C31" s="33">
        <v>901</v>
      </c>
      <c r="D31" s="29">
        <v>405</v>
      </c>
      <c r="E31" s="48" t="s">
        <v>77</v>
      </c>
      <c r="F31" s="47"/>
      <c r="G31" s="23"/>
      <c r="H31" s="77"/>
      <c r="I31" s="82">
        <v>24</v>
      </c>
    </row>
    <row r="32" spans="1:9" ht="14.25" customHeight="1">
      <c r="A32" s="19"/>
      <c r="B32" s="16"/>
      <c r="C32" s="33">
        <v>901</v>
      </c>
      <c r="D32" s="29">
        <v>412</v>
      </c>
      <c r="E32" s="48" t="s">
        <v>77</v>
      </c>
      <c r="F32" s="47"/>
      <c r="G32" s="23"/>
      <c r="H32" s="77"/>
      <c r="I32" s="82">
        <v>58</v>
      </c>
    </row>
    <row r="33" spans="1:12" ht="54.75" customHeight="1">
      <c r="A33" s="19">
        <v>12</v>
      </c>
      <c r="B33" s="45" t="s">
        <v>67</v>
      </c>
      <c r="C33" s="25">
        <v>901</v>
      </c>
      <c r="D33" s="94">
        <v>412</v>
      </c>
      <c r="E33" s="95" t="s">
        <v>53</v>
      </c>
      <c r="F33" s="93"/>
      <c r="G33" s="91"/>
      <c r="H33" s="91"/>
      <c r="I33" s="92">
        <f>642.7-500</f>
        <v>142.70000000000005</v>
      </c>
      <c r="L33" s="8"/>
    </row>
    <row r="34" spans="1:12" ht="56.25" customHeight="1">
      <c r="A34" s="19">
        <v>13</v>
      </c>
      <c r="B34" s="20" t="s">
        <v>87</v>
      </c>
      <c r="C34" s="19"/>
      <c r="D34" s="21"/>
      <c r="E34" s="22" t="s">
        <v>13</v>
      </c>
      <c r="F34" s="22"/>
      <c r="G34" s="23"/>
      <c r="H34" s="24"/>
      <c r="I34" s="52">
        <f>SUM(I35:I38)</f>
        <v>10096</v>
      </c>
    </row>
    <row r="35" spans="1:12">
      <c r="A35" s="19"/>
      <c r="B35" s="16"/>
      <c r="C35" s="33">
        <v>901</v>
      </c>
      <c r="D35" s="29">
        <v>501</v>
      </c>
      <c r="E35" s="26" t="s">
        <v>14</v>
      </c>
      <c r="F35" s="26"/>
      <c r="G35" s="23"/>
      <c r="H35" s="24"/>
      <c r="I35" s="82">
        <v>420</v>
      </c>
    </row>
    <row r="36" spans="1:12">
      <c r="A36" s="19"/>
      <c r="B36" s="16"/>
      <c r="C36" s="87">
        <v>901</v>
      </c>
      <c r="D36" s="88">
        <v>502</v>
      </c>
      <c r="E36" s="89" t="s">
        <v>14</v>
      </c>
      <c r="F36" s="89"/>
      <c r="G36" s="91"/>
      <c r="H36" s="91"/>
      <c r="I36" s="86">
        <v>980</v>
      </c>
    </row>
    <row r="37" spans="1:12">
      <c r="A37" s="19"/>
      <c r="B37" s="16"/>
      <c r="C37" s="28">
        <v>901</v>
      </c>
      <c r="D37" s="40">
        <v>503</v>
      </c>
      <c r="E37" s="41" t="s">
        <v>14</v>
      </c>
      <c r="F37" s="90"/>
      <c r="G37" s="91"/>
      <c r="H37" s="91"/>
      <c r="I37" s="86">
        <f>8969-300</f>
        <v>8669</v>
      </c>
    </row>
    <row r="38" spans="1:12">
      <c r="A38" s="19"/>
      <c r="B38" s="16"/>
      <c r="C38" s="33">
        <v>901</v>
      </c>
      <c r="D38" s="29">
        <v>505</v>
      </c>
      <c r="E38" s="26" t="s">
        <v>73</v>
      </c>
      <c r="F38" s="22"/>
      <c r="G38" s="23"/>
      <c r="H38" s="74"/>
      <c r="I38" s="82">
        <v>27</v>
      </c>
    </row>
    <row r="39" spans="1:12" ht="33.75" customHeight="1">
      <c r="A39" s="19">
        <v>14</v>
      </c>
      <c r="B39" s="16" t="s">
        <v>62</v>
      </c>
      <c r="C39" s="19">
        <v>901</v>
      </c>
      <c r="D39" s="21">
        <v>503</v>
      </c>
      <c r="E39" s="22" t="s">
        <v>52</v>
      </c>
      <c r="F39" s="49"/>
      <c r="G39" s="50"/>
      <c r="H39" s="51"/>
      <c r="I39" s="52">
        <v>0</v>
      </c>
    </row>
    <row r="40" spans="1:12" ht="56.25" customHeight="1">
      <c r="A40" s="19">
        <v>15</v>
      </c>
      <c r="B40" s="45" t="s">
        <v>41</v>
      </c>
      <c r="C40" s="19">
        <v>901</v>
      </c>
      <c r="D40" s="53">
        <v>412</v>
      </c>
      <c r="E40" s="35" t="s">
        <v>37</v>
      </c>
      <c r="F40" s="35"/>
      <c r="G40" s="54"/>
      <c r="H40" s="54"/>
      <c r="I40" s="52">
        <v>53.6</v>
      </c>
    </row>
    <row r="41" spans="1:12" ht="45" customHeight="1">
      <c r="A41" s="19">
        <v>16</v>
      </c>
      <c r="B41" s="16" t="s">
        <v>88</v>
      </c>
      <c r="C41" s="19">
        <v>901</v>
      </c>
      <c r="D41" s="21">
        <v>603</v>
      </c>
      <c r="E41" s="22" t="s">
        <v>51</v>
      </c>
      <c r="F41" s="22"/>
      <c r="G41" s="23"/>
      <c r="H41" s="24"/>
      <c r="I41" s="52">
        <v>564.1</v>
      </c>
    </row>
    <row r="42" spans="1:12" ht="41.25" customHeight="1">
      <c r="A42" s="19">
        <v>17</v>
      </c>
      <c r="B42" s="45" t="s">
        <v>76</v>
      </c>
      <c r="C42" s="19"/>
      <c r="D42" s="21"/>
      <c r="E42" s="22" t="s">
        <v>15</v>
      </c>
      <c r="F42" s="22"/>
      <c r="G42" s="23"/>
      <c r="H42" s="24"/>
      <c r="I42" s="52">
        <f>SUM(I43:I54)</f>
        <v>155320.29999999999</v>
      </c>
    </row>
    <row r="43" spans="1:12">
      <c r="A43" s="19"/>
      <c r="B43" s="16"/>
      <c r="C43" s="33">
        <v>901</v>
      </c>
      <c r="D43" s="81">
        <v>701</v>
      </c>
      <c r="E43" s="37" t="s">
        <v>16</v>
      </c>
      <c r="F43" s="26"/>
      <c r="G43" s="23"/>
      <c r="H43" s="24"/>
      <c r="I43" s="82">
        <v>28000</v>
      </c>
    </row>
    <row r="44" spans="1:12">
      <c r="A44" s="19"/>
      <c r="B44" s="16"/>
      <c r="C44" s="33">
        <v>901</v>
      </c>
      <c r="D44" s="81">
        <v>701</v>
      </c>
      <c r="E44" s="37" t="s">
        <v>17</v>
      </c>
      <c r="F44" s="26"/>
      <c r="G44" s="23"/>
      <c r="H44" s="24"/>
      <c r="I44" s="82">
        <v>22798</v>
      </c>
    </row>
    <row r="45" spans="1:12">
      <c r="A45" s="19"/>
      <c r="B45" s="16"/>
      <c r="C45" s="33">
        <v>901</v>
      </c>
      <c r="D45" s="81">
        <v>702</v>
      </c>
      <c r="E45" s="37" t="s">
        <v>16</v>
      </c>
      <c r="F45" s="26"/>
      <c r="G45" s="23"/>
      <c r="H45" s="24"/>
      <c r="I45" s="82">
        <v>33500</v>
      </c>
    </row>
    <row r="46" spans="1:12">
      <c r="A46" s="19"/>
      <c r="B46" s="16"/>
      <c r="C46" s="33">
        <v>901</v>
      </c>
      <c r="D46" s="81">
        <v>702</v>
      </c>
      <c r="E46" s="37" t="s">
        <v>17</v>
      </c>
      <c r="F46" s="26"/>
      <c r="G46" s="23"/>
      <c r="H46" s="24"/>
      <c r="I46" s="82">
        <f>47675+2856-33</f>
        <v>50498</v>
      </c>
    </row>
    <row r="47" spans="1:12">
      <c r="A47" s="19"/>
      <c r="B47" s="16"/>
      <c r="C47" s="87">
        <v>901</v>
      </c>
      <c r="D47" s="88">
        <v>702</v>
      </c>
      <c r="E47" s="89" t="s">
        <v>101</v>
      </c>
      <c r="F47" s="89"/>
      <c r="G47" s="91"/>
      <c r="H47" s="91"/>
      <c r="I47" s="86">
        <v>4851.3</v>
      </c>
    </row>
    <row r="48" spans="1:12">
      <c r="A48" s="19"/>
      <c r="B48" s="16"/>
      <c r="C48" s="33">
        <v>901</v>
      </c>
      <c r="D48" s="81">
        <v>702</v>
      </c>
      <c r="E48" s="37" t="s">
        <v>98</v>
      </c>
      <c r="F48" s="26"/>
      <c r="G48" s="23"/>
      <c r="H48" s="85"/>
      <c r="I48" s="82">
        <v>2840.7</v>
      </c>
    </row>
    <row r="49" spans="1:9">
      <c r="A49" s="19"/>
      <c r="B49" s="16"/>
      <c r="C49" s="33">
        <v>901</v>
      </c>
      <c r="D49" s="81">
        <v>703</v>
      </c>
      <c r="E49" s="37" t="s">
        <v>16</v>
      </c>
      <c r="F49" s="26"/>
      <c r="G49" s="23"/>
      <c r="H49" s="24"/>
      <c r="I49" s="82">
        <v>9000</v>
      </c>
    </row>
    <row r="50" spans="1:9">
      <c r="A50" s="19"/>
      <c r="B50" s="16"/>
      <c r="C50" s="33">
        <v>901</v>
      </c>
      <c r="D50" s="81">
        <v>707</v>
      </c>
      <c r="E50" s="37" t="s">
        <v>17</v>
      </c>
      <c r="F50" s="26"/>
      <c r="G50" s="23"/>
      <c r="H50" s="24"/>
      <c r="I50" s="82">
        <f>178.1+1677.2</f>
        <v>1855.3</v>
      </c>
    </row>
    <row r="51" spans="1:9">
      <c r="A51" s="19"/>
      <c r="B51" s="16"/>
      <c r="C51" s="33">
        <v>901</v>
      </c>
      <c r="D51" s="81">
        <v>707</v>
      </c>
      <c r="E51" s="37" t="s">
        <v>78</v>
      </c>
      <c r="F51" s="26"/>
      <c r="G51" s="23"/>
      <c r="H51" s="77"/>
      <c r="I51" s="82">
        <v>1914.4</v>
      </c>
    </row>
    <row r="52" spans="1:9">
      <c r="A52" s="19"/>
      <c r="B52" s="16"/>
      <c r="C52" s="33">
        <v>901</v>
      </c>
      <c r="D52" s="81">
        <v>709</v>
      </c>
      <c r="E52" s="37" t="s">
        <v>16</v>
      </c>
      <c r="F52" s="26"/>
      <c r="G52" s="23"/>
      <c r="H52" s="72"/>
      <c r="I52" s="82">
        <v>15</v>
      </c>
    </row>
    <row r="53" spans="1:9">
      <c r="A53" s="19"/>
      <c r="B53" s="16"/>
      <c r="C53" s="33">
        <v>901</v>
      </c>
      <c r="D53" s="81">
        <v>709</v>
      </c>
      <c r="E53" s="37" t="s">
        <v>17</v>
      </c>
      <c r="F53" s="26"/>
      <c r="G53" s="23"/>
      <c r="H53" s="24"/>
      <c r="I53" s="82">
        <v>14.6</v>
      </c>
    </row>
    <row r="54" spans="1:9">
      <c r="A54" s="19"/>
      <c r="B54" s="16"/>
      <c r="C54" s="96">
        <v>901</v>
      </c>
      <c r="D54" s="97">
        <v>1004</v>
      </c>
      <c r="E54" s="98" t="s">
        <v>17</v>
      </c>
      <c r="F54" s="98"/>
      <c r="G54" s="99"/>
      <c r="H54" s="99"/>
      <c r="I54" s="100">
        <v>33</v>
      </c>
    </row>
    <row r="55" spans="1:9" ht="72" customHeight="1">
      <c r="A55" s="19">
        <v>18</v>
      </c>
      <c r="B55" s="16" t="s">
        <v>42</v>
      </c>
      <c r="C55" s="19">
        <v>901</v>
      </c>
      <c r="D55" s="21">
        <v>702</v>
      </c>
      <c r="E55" s="22" t="s">
        <v>50</v>
      </c>
      <c r="F55" s="22"/>
      <c r="G55" s="55"/>
      <c r="H55" s="56"/>
      <c r="I55" s="52">
        <v>0</v>
      </c>
    </row>
    <row r="56" spans="1:9" ht="38.25">
      <c r="A56" s="19">
        <v>19</v>
      </c>
      <c r="B56" s="16" t="s">
        <v>35</v>
      </c>
      <c r="C56" s="19">
        <v>901</v>
      </c>
      <c r="D56" s="21">
        <v>801</v>
      </c>
      <c r="E56" s="22" t="s">
        <v>27</v>
      </c>
      <c r="F56" s="26"/>
      <c r="G56" s="23"/>
      <c r="H56" s="24"/>
      <c r="I56" s="52">
        <v>34010.800000000003</v>
      </c>
    </row>
    <row r="57" spans="1:9" ht="32.25" customHeight="1">
      <c r="A57" s="19">
        <v>20</v>
      </c>
      <c r="B57" s="45" t="s">
        <v>90</v>
      </c>
      <c r="C57" s="33"/>
      <c r="D57" s="21"/>
      <c r="E57" s="22" t="s">
        <v>18</v>
      </c>
      <c r="F57" s="22"/>
      <c r="G57" s="23"/>
      <c r="H57" s="24"/>
      <c r="I57" s="52">
        <f>SUM(I58:I61)</f>
        <v>26596.7</v>
      </c>
    </row>
    <row r="58" spans="1:9">
      <c r="A58" s="19"/>
      <c r="B58" s="16"/>
      <c r="C58" s="33">
        <v>901</v>
      </c>
      <c r="D58" s="29">
        <v>1003</v>
      </c>
      <c r="E58" s="26" t="s">
        <v>19</v>
      </c>
      <c r="F58" s="22"/>
      <c r="G58" s="23"/>
      <c r="H58" s="24"/>
      <c r="I58" s="82">
        <v>2439.4</v>
      </c>
    </row>
    <row r="59" spans="1:9">
      <c r="A59" s="19"/>
      <c r="B59" s="16"/>
      <c r="C59" s="33">
        <v>901</v>
      </c>
      <c r="D59" s="29">
        <v>1003</v>
      </c>
      <c r="E59" s="26" t="s">
        <v>20</v>
      </c>
      <c r="F59" s="22"/>
      <c r="G59" s="23"/>
      <c r="H59" s="24"/>
      <c r="I59" s="82">
        <v>21924</v>
      </c>
    </row>
    <row r="60" spans="1:9">
      <c r="A60" s="19"/>
      <c r="B60" s="16"/>
      <c r="C60" s="87">
        <v>901</v>
      </c>
      <c r="D60" s="88">
        <v>1003</v>
      </c>
      <c r="E60" s="89" t="s">
        <v>100</v>
      </c>
      <c r="F60" s="90"/>
      <c r="G60" s="91"/>
      <c r="H60" s="91"/>
      <c r="I60" s="86">
        <v>7.3</v>
      </c>
    </row>
    <row r="61" spans="1:9">
      <c r="A61" s="19"/>
      <c r="B61" s="16"/>
      <c r="C61" s="33">
        <v>901</v>
      </c>
      <c r="D61" s="29">
        <v>1006</v>
      </c>
      <c r="E61" s="26" t="s">
        <v>20</v>
      </c>
      <c r="F61" s="22"/>
      <c r="G61" s="23"/>
      <c r="H61" s="24"/>
      <c r="I61" s="82">
        <v>2226</v>
      </c>
    </row>
    <row r="62" spans="1:9" ht="43.5" customHeight="1">
      <c r="A62" s="19">
        <v>21</v>
      </c>
      <c r="B62" s="16" t="s">
        <v>91</v>
      </c>
      <c r="C62" s="19">
        <v>901</v>
      </c>
      <c r="D62" s="21">
        <v>1003</v>
      </c>
      <c r="E62" s="35" t="s">
        <v>49</v>
      </c>
      <c r="F62" s="26"/>
      <c r="G62" s="23"/>
      <c r="H62" s="24"/>
      <c r="I62" s="52">
        <v>8.5</v>
      </c>
    </row>
    <row r="63" spans="1:9" ht="49.5" customHeight="1">
      <c r="A63" s="30">
        <v>22</v>
      </c>
      <c r="B63" s="31" t="s">
        <v>68</v>
      </c>
      <c r="C63" s="19"/>
      <c r="D63" s="21"/>
      <c r="E63" s="44" t="s">
        <v>24</v>
      </c>
      <c r="F63" s="26"/>
      <c r="G63" s="23"/>
      <c r="H63" s="24"/>
      <c r="I63" s="52">
        <f>SUM(I64:I65)</f>
        <v>1618.3</v>
      </c>
    </row>
    <row r="64" spans="1:9" ht="15" customHeight="1">
      <c r="A64" s="30"/>
      <c r="B64" s="57"/>
      <c r="C64" s="33">
        <v>901</v>
      </c>
      <c r="D64" s="29">
        <v>502</v>
      </c>
      <c r="E64" s="48" t="s">
        <v>43</v>
      </c>
      <c r="F64" s="26"/>
      <c r="G64" s="23"/>
      <c r="H64" s="24"/>
      <c r="I64" s="82">
        <v>1313</v>
      </c>
    </row>
    <row r="65" spans="1:15">
      <c r="A65" s="30"/>
      <c r="B65" s="20"/>
      <c r="C65" s="33">
        <v>901</v>
      </c>
      <c r="D65" s="29">
        <v>1003</v>
      </c>
      <c r="E65" s="48" t="s">
        <v>92</v>
      </c>
      <c r="F65" s="26"/>
      <c r="G65" s="23"/>
      <c r="H65" s="24"/>
      <c r="I65" s="82">
        <v>305.3</v>
      </c>
    </row>
    <row r="66" spans="1:15" ht="50.25" customHeight="1">
      <c r="A66" s="30">
        <v>23</v>
      </c>
      <c r="B66" s="16" t="s">
        <v>69</v>
      </c>
      <c r="C66" s="19">
        <v>901</v>
      </c>
      <c r="D66" s="21">
        <v>405</v>
      </c>
      <c r="E66" s="22" t="s">
        <v>97</v>
      </c>
      <c r="F66" s="26"/>
      <c r="G66" s="23"/>
      <c r="H66" s="24"/>
      <c r="I66" s="52">
        <v>129.69999999999999</v>
      </c>
    </row>
    <row r="67" spans="1:15" ht="52.5" customHeight="1">
      <c r="A67" s="19">
        <v>24</v>
      </c>
      <c r="B67" s="20" t="s">
        <v>83</v>
      </c>
      <c r="C67" s="19">
        <v>901</v>
      </c>
      <c r="D67" s="21">
        <v>113</v>
      </c>
      <c r="E67" s="22" t="s">
        <v>21</v>
      </c>
      <c r="F67" s="22"/>
      <c r="G67" s="23"/>
      <c r="H67" s="24"/>
      <c r="I67" s="52">
        <v>404.5</v>
      </c>
      <c r="O67" s="9"/>
    </row>
    <row r="68" spans="1:15" ht="41.25" customHeight="1">
      <c r="A68" s="25">
        <v>25</v>
      </c>
      <c r="B68" s="31" t="s">
        <v>82</v>
      </c>
      <c r="C68" s="58">
        <v>919</v>
      </c>
      <c r="D68" s="59">
        <v>106</v>
      </c>
      <c r="E68" s="60" t="s">
        <v>22</v>
      </c>
      <c r="F68" s="60"/>
      <c r="G68" s="27"/>
      <c r="H68" s="27"/>
      <c r="I68" s="52">
        <v>3757.1</v>
      </c>
    </row>
    <row r="69" spans="1:15" ht="66.75" customHeight="1">
      <c r="A69" s="19">
        <v>26</v>
      </c>
      <c r="B69" s="16" t="s">
        <v>29</v>
      </c>
      <c r="C69" s="61">
        <v>901</v>
      </c>
      <c r="D69" s="46">
        <v>412</v>
      </c>
      <c r="E69" s="44" t="s">
        <v>38</v>
      </c>
      <c r="F69" s="49"/>
      <c r="G69" s="50"/>
      <c r="H69" s="51"/>
      <c r="I69" s="52">
        <f>310-300</f>
        <v>10</v>
      </c>
    </row>
    <row r="70" spans="1:15" ht="45.75" customHeight="1">
      <c r="A70" s="19">
        <v>27</v>
      </c>
      <c r="B70" s="16" t="s">
        <v>95</v>
      </c>
      <c r="C70" s="61"/>
      <c r="D70" s="21"/>
      <c r="E70" s="22" t="s">
        <v>48</v>
      </c>
      <c r="F70" s="49"/>
      <c r="G70" s="50"/>
      <c r="H70" s="51"/>
      <c r="I70" s="52">
        <f>SUM(I71:I72)</f>
        <v>38.4</v>
      </c>
    </row>
    <row r="71" spans="1:15" ht="12.75" customHeight="1">
      <c r="A71" s="19"/>
      <c r="B71" s="16"/>
      <c r="C71" s="76">
        <v>901</v>
      </c>
      <c r="D71" s="81">
        <v>707</v>
      </c>
      <c r="E71" s="37" t="s">
        <v>79</v>
      </c>
      <c r="F71" s="78"/>
      <c r="G71" s="79"/>
      <c r="H71" s="79"/>
      <c r="I71" s="82">
        <v>33.299999999999997</v>
      </c>
    </row>
    <row r="72" spans="1:15" ht="12.75" customHeight="1">
      <c r="A72" s="19"/>
      <c r="B72" s="16"/>
      <c r="C72" s="76">
        <v>901</v>
      </c>
      <c r="D72" s="81">
        <v>709</v>
      </c>
      <c r="E72" s="37" t="s">
        <v>79</v>
      </c>
      <c r="F72" s="78"/>
      <c r="G72" s="79"/>
      <c r="H72" s="79"/>
      <c r="I72" s="82">
        <v>5.0999999999999996</v>
      </c>
    </row>
    <row r="73" spans="1:15" ht="66.75" customHeight="1">
      <c r="A73" s="19">
        <v>28</v>
      </c>
      <c r="B73" s="62" t="s">
        <v>30</v>
      </c>
      <c r="C73" s="61">
        <v>901</v>
      </c>
      <c r="D73" s="21">
        <v>501</v>
      </c>
      <c r="E73" s="22" t="s">
        <v>31</v>
      </c>
      <c r="F73" s="49"/>
      <c r="G73" s="50"/>
      <c r="H73" s="51"/>
      <c r="I73" s="52">
        <v>2138</v>
      </c>
    </row>
    <row r="74" spans="1:15" ht="45.75" customHeight="1">
      <c r="A74" s="19">
        <v>29</v>
      </c>
      <c r="B74" s="16" t="s">
        <v>80</v>
      </c>
      <c r="C74" s="61">
        <v>901</v>
      </c>
      <c r="D74" s="21">
        <v>1003</v>
      </c>
      <c r="E74" s="22" t="s">
        <v>32</v>
      </c>
      <c r="F74" s="49"/>
      <c r="G74" s="50"/>
      <c r="H74" s="51"/>
      <c r="I74" s="52">
        <v>1256.5999999999999</v>
      </c>
    </row>
    <row r="75" spans="1:15" ht="42" customHeight="1">
      <c r="A75" s="19">
        <v>30</v>
      </c>
      <c r="B75" s="63" t="s">
        <v>96</v>
      </c>
      <c r="C75" s="61">
        <v>901</v>
      </c>
      <c r="D75" s="21">
        <v>1003</v>
      </c>
      <c r="E75" s="22" t="s">
        <v>34</v>
      </c>
      <c r="F75" s="49"/>
      <c r="G75" s="50"/>
      <c r="H75" s="51"/>
      <c r="I75" s="52">
        <v>5</v>
      </c>
    </row>
    <row r="76" spans="1:15" ht="42" customHeight="1">
      <c r="A76" s="19">
        <v>31</v>
      </c>
      <c r="B76" s="63" t="s">
        <v>40</v>
      </c>
      <c r="C76" s="61">
        <v>901</v>
      </c>
      <c r="D76" s="21">
        <v>412</v>
      </c>
      <c r="E76" s="22" t="s">
        <v>47</v>
      </c>
      <c r="F76" s="49"/>
      <c r="G76" s="50"/>
      <c r="H76" s="51"/>
      <c r="I76" s="52">
        <v>10</v>
      </c>
    </row>
    <row r="77" spans="1:15" ht="54" customHeight="1">
      <c r="A77" s="19">
        <v>32</v>
      </c>
      <c r="B77" s="32" t="s">
        <v>44</v>
      </c>
      <c r="C77" s="61">
        <v>901</v>
      </c>
      <c r="D77" s="53">
        <v>709</v>
      </c>
      <c r="E77" s="22" t="s">
        <v>45</v>
      </c>
      <c r="F77" s="49"/>
      <c r="G77" s="50"/>
      <c r="H77" s="51"/>
      <c r="I77" s="92">
        <f>120-110.5</f>
        <v>9.5</v>
      </c>
    </row>
    <row r="78" spans="1:15" ht="54" customHeight="1">
      <c r="A78" s="19">
        <v>33</v>
      </c>
      <c r="B78" s="73" t="s">
        <v>74</v>
      </c>
      <c r="C78" s="61">
        <v>901</v>
      </c>
      <c r="D78" s="21">
        <v>502</v>
      </c>
      <c r="E78" s="22" t="s">
        <v>46</v>
      </c>
      <c r="F78" s="49"/>
      <c r="G78" s="50"/>
      <c r="H78" s="51"/>
      <c r="I78" s="92">
        <f>1891-100</f>
        <v>1791</v>
      </c>
    </row>
    <row r="79" spans="1:15" ht="54" customHeight="1">
      <c r="A79" s="19">
        <v>34</v>
      </c>
      <c r="B79" s="31" t="s">
        <v>70</v>
      </c>
      <c r="C79" s="61">
        <v>901</v>
      </c>
      <c r="D79" s="21">
        <v>707</v>
      </c>
      <c r="E79" s="22" t="s">
        <v>71</v>
      </c>
      <c r="F79" s="49"/>
      <c r="G79" s="50"/>
      <c r="H79" s="51"/>
      <c r="I79" s="52">
        <v>15</v>
      </c>
    </row>
    <row r="80" spans="1:15">
      <c r="A80" s="19"/>
      <c r="B80" s="16" t="s">
        <v>6</v>
      </c>
      <c r="C80" s="33"/>
      <c r="D80" s="33"/>
      <c r="E80" s="33"/>
      <c r="F80" s="33"/>
      <c r="G80" s="64"/>
      <c r="H80" s="33"/>
      <c r="I80" s="84">
        <f>SUM(I8+I9+I15+I16+I19+I23+I24+I25+I26+I29+I30+I33+I34+I39+I40+I41+I42+I55+I56+I57+I62+I63+I66+I67+I68+I69+I70+I73+I74+I75+I76+I77+I78+I79)</f>
        <v>307354.39999999997</v>
      </c>
      <c r="J80" s="75"/>
      <c r="K80" s="80"/>
      <c r="L80" s="3"/>
    </row>
    <row r="81" spans="1:11">
      <c r="A81" s="65"/>
      <c r="B81" s="11"/>
      <c r="C81" s="24"/>
      <c r="D81" s="24"/>
      <c r="E81" s="24"/>
      <c r="F81" s="24"/>
      <c r="G81" s="66"/>
      <c r="H81" s="65"/>
      <c r="I81" s="12"/>
    </row>
    <row r="82" spans="1:11">
      <c r="A82" s="65"/>
      <c r="B82" s="11"/>
      <c r="C82" s="24"/>
      <c r="D82" s="103"/>
      <c r="E82" s="104"/>
      <c r="F82" s="104"/>
      <c r="G82" s="104"/>
      <c r="H82" s="104"/>
      <c r="I82" s="104"/>
    </row>
    <row r="83" spans="1:11" ht="15">
      <c r="A83" s="101" t="s">
        <v>99</v>
      </c>
      <c r="B83" s="102"/>
      <c r="C83" s="102"/>
      <c r="D83" s="102"/>
      <c r="E83" s="102"/>
      <c r="F83" s="102"/>
      <c r="G83" s="102"/>
      <c r="H83" s="102"/>
      <c r="I83" s="102"/>
    </row>
    <row r="84" spans="1:11" ht="14.25">
      <c r="A84" s="67"/>
      <c r="B84" s="68"/>
      <c r="C84" s="69"/>
      <c r="D84" s="69"/>
      <c r="E84" s="69"/>
      <c r="F84" s="69"/>
      <c r="G84" s="70"/>
      <c r="H84" s="67"/>
      <c r="I84" s="71"/>
      <c r="K84" s="7"/>
    </row>
  </sheetData>
  <autoFilter ref="A7:I80"/>
  <mergeCells count="8">
    <mergeCell ref="A83:I83"/>
    <mergeCell ref="D82:I82"/>
    <mergeCell ref="B6:F6"/>
    <mergeCell ref="C1:I1"/>
    <mergeCell ref="C2:I2"/>
    <mergeCell ref="C3:I3"/>
    <mergeCell ref="C4:I4"/>
    <mergeCell ref="B5:H5"/>
  </mergeCells>
  <pageMargins left="0.9055118110236221" right="0.19685039370078741" top="0.19685039370078741" bottom="0.19685039370078741" header="0.11811023622047245" footer="0.51181102362204722"/>
  <pageSetup paperSize="9" scale="90" fitToHeight="11" orientation="portrait" r:id="rId1"/>
  <rowBreaks count="2" manualBreakCount="2">
    <brk id="32" max="8" man="1"/>
    <brk id="6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2021-01-28T09:55:23Z</cp:lastPrinted>
  <dcterms:created xsi:type="dcterms:W3CDTF">1996-10-08T23:32:33Z</dcterms:created>
  <dcterms:modified xsi:type="dcterms:W3CDTF">2021-02-03T10:29:52Z</dcterms:modified>
</cp:coreProperties>
</file>