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'Прил.4'!$A$8:$I$420</definedName>
    <definedName name="_xlnm.Print_Area" localSheetId="0">'Прил.4'!$A$1:$L$428</definedName>
  </definedNames>
  <calcPr fullCalcOnLoad="1"/>
</workbook>
</file>

<file path=xl/sharedStrings.xml><?xml version="1.0" encoding="utf-8"?>
<sst xmlns="http://schemas.openxmlformats.org/spreadsheetml/2006/main" count="953" uniqueCount="409">
  <si>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</si>
  <si>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</si>
  <si>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</si>
  <si>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</si>
  <si>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</si>
  <si>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</si>
  <si>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</si>
  <si>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</si>
  <si>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</si>
  <si>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</si>
  <si>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</si>
  <si>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</si>
  <si>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</si>
  <si>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</si>
  <si>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</si>
  <si>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</si>
  <si>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</si>
  <si>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</si>
  <si>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</si>
  <si>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</si>
  <si>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</si>
  <si>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</si>
  <si>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</si>
  <si>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</si>
  <si>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</si>
  <si>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</si>
  <si>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</si>
  <si>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</si>
  <si>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</si>
  <si>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</si>
  <si>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</si>
  <si>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</si>
  <si>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</si>
  <si>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</si>
  <si>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</si>
  <si>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</si>
  <si>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</si>
  <si>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</si>
  <si>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</si>
  <si>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</si>
  <si>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</si>
  <si>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</si>
  <si>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</si>
  <si>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</si>
  <si>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</si>
  <si>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</si>
  <si>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</si>
  <si>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</si>
  <si>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</si>
  <si>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</si>
  <si>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</si>
  <si>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</si>
  <si>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</si>
  <si>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</si>
  <si>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</si>
  <si>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</si>
  <si>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</si>
  <si>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</si>
  <si>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</si>
  <si>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</si>
  <si>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</si>
  <si>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</si>
  <si>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</si>
  <si>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</si>
  <si>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</si>
  <si>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</si>
  <si>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</si>
  <si>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</si>
  <si>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</si>
  <si>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</si>
  <si>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</si>
  <si>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</si>
  <si>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</si>
  <si>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</si>
  <si>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</si>
  <si>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</si>
  <si>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</si>
  <si>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</si>
  <si>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</si>
  <si>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</si>
  <si>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</si>
  <si>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</si>
  <si>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</si>
  <si>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</si>
  <si>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</si>
  <si>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</si>
  <si>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</si>
  <si>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</si>
  <si>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</si>
  <si>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</si>
  <si>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</si>
  <si>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</si>
  <si>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</si>
  <si>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</si>
  <si>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</si>
  <si>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</si>
  <si>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</si>
  <si>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</si>
  <si>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</si>
  <si>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</si>
  <si>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</si>
  <si>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</si>
  <si>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</si>
  <si>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</si>
  <si>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</si>
  <si>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</si>
  <si>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</si>
  <si>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</si>
  <si>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</si>
  <si>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</si>
  <si>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</si>
  <si>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</si>
  <si>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</si>
  <si>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</si>
  <si>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</si>
  <si>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</si>
  <si>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</si>
  <si>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</si>
  <si>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</si>
  <si>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</si>
  <si>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</si>
  <si>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</si>
  <si>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</si>
  <si>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</si>
  <si>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</si>
  <si>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</si>
  <si>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</si>
  <si>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</si>
  <si>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</si>
  <si>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</si>
  <si>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</si>
  <si>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</si>
  <si>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</si>
  <si>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</si>
  <si>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</si>
  <si>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</si>
  <si>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</si>
  <si>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</si>
  <si>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</si>
  <si>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</si>
  <si>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</si>
  <si>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</si>
  <si>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</si>
  <si>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</si>
  <si>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</si>
  <si>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</si>
  <si>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</si>
  <si>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</si>
  <si>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</si>
  <si>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</si>
  <si>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</si>
  <si>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</si>
  <si>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</si>
  <si>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</si>
  <si>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</si>
  <si>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</si>
  <si>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</si>
  <si>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</si>
  <si>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</si>
  <si>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</si>
  <si>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</si>
  <si>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</si>
  <si>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</si>
  <si>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</si>
  <si>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</si>
  <si>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</si>
  <si>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</si>
  <si>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</si>
  <si>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</si>
  <si>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</si>
  <si>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</si>
  <si>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</si>
  <si>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</si>
  <si>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</si>
  <si>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</si>
  <si>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</si>
  <si>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</si>
  <si>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</si>
  <si>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</si>
  <si>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</si>
  <si>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</si>
  <si>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0900520105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</si>
  <si>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</si>
  <si>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</si>
  <si>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</si>
  <si>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</si>
  <si>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</si>
  <si>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</si>
  <si>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</si>
  <si>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</si>
  <si>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</si>
  <si>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</si>
  <si>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</si>
  <si>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</si>
  <si>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</si>
  <si>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</si>
  <si>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</si>
  <si>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</si>
  <si>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</si>
  <si>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</si>
  <si>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</si>
  <si>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</si>
  <si>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</si>
  <si>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</si>
  <si>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</si>
  <si>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</si>
  <si>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</si>
  <si>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</si>
  <si>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</si>
  <si>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</si>
  <si>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</si>
  <si>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</si>
  <si>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</si>
  <si>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</si>
  <si>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</si>
  <si>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</si>
  <si>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</si>
  <si>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</si>
  <si>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</si>
  <si>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</si>
  <si>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</si>
  <si>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</si>
  <si>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</si>
  <si>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</si>
  <si>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</si>
  <si>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</si>
  <si>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</si>
  <si>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</si>
  <si>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</si>
  <si>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</si>
  <si>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</si>
  <si>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</si>
  <si>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</si>
  <si>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</si>
  <si>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</si>
  <si>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</si>
  <si>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</si>
  <si>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</si>
  <si>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</si>
  <si>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</si>
  <si>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</si>
  <si>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</si>
  <si>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</si>
  <si>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</si>
  <si>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</si>
  <si>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</si>
  <si>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</si>
  <si>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</si>
  <si>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</si>
  <si>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</si>
  <si>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</si>
  <si>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</si>
  <si>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</si>
  <si>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</si>
  <si>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</si>
  <si>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% исполнения к году </t>
  </si>
  <si>
    <t>Уплата налогов, сборов и иных платежей</t>
  </si>
  <si>
    <t>850</t>
  </si>
  <si>
    <t>Исполнение судебных актов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</si>
  <si>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</si>
  <si>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</si>
  <si>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7001421108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</si>
  <si>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</si>
  <si>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</si>
  <si>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</si>
  <si>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</si>
  <si>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</si>
  <si>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0100041000</t>
  </si>
  <si>
    <t>7001521109</t>
  </si>
  <si>
    <t>Создание вокруг населенных пунктов противопожарных минерализированных защитных полос</t>
  </si>
  <si>
    <t>0600422400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</si>
  <si>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</si>
  <si>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</si>
  <si>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</si>
  <si>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1500022000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</si>
  <si>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</si>
  <si>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</si>
  <si>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</si>
  <si>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 xml:space="preserve">Молодежная политика </t>
  </si>
  <si>
    <t>830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</si>
  <si>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</si>
  <si>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</si>
  <si>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</si>
  <si>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Субсидии некомерческим организациям (за исключением (государственных) муниципальных учреждений)</t>
  </si>
  <si>
    <t>630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</si>
  <si>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</si>
  <si>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</si>
  <si>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</si>
  <si>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</si>
  <si>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</si>
  <si>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</si>
  <si>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</si>
  <si>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</si>
  <si>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</si>
  <si>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2200000000</t>
  </si>
  <si>
    <t>2200122410</t>
  </si>
  <si>
    <t>2200222420</t>
  </si>
  <si>
    <t>2300000000</t>
  </si>
  <si>
    <t>2300122510</t>
  </si>
  <si>
    <t>2300222520</t>
  </si>
  <si>
    <t>2700122320</t>
  </si>
  <si>
    <t>2700222330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</si>
  <si>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</si>
  <si>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</si>
  <si>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</si>
  <si>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</si>
  <si>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</si>
  <si>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</si>
  <si>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>2500000000</t>
  </si>
  <si>
    <t>2500023800</t>
  </si>
  <si>
    <t>Дополнительное образование детей</t>
  </si>
  <si>
    <t xml:space="preserve">Уплата налогов, сборов и иных платежей
</t>
  </si>
  <si>
    <t>Обеспечение деятельности обслуживающего пресонала учреждений культуры</t>
  </si>
  <si>
    <t>Субсидии на реализацию мер по поэтапному повышению средней заработной платы работников мниципальных учреждений культуры</t>
  </si>
  <si>
    <t>1700626600</t>
  </si>
  <si>
    <t>1700746500</t>
  </si>
  <si>
    <t>Субсидии автономным учреждениям</t>
  </si>
  <si>
    <t>620</t>
  </si>
  <si>
    <t>410</t>
  </si>
  <si>
    <t xml:space="preserve">Обслуживание муниципального долга </t>
  </si>
  <si>
    <t>Бюджетные инвестиции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</si>
  <si>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</si>
  <si>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</si>
  <si>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</si>
  <si>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</si>
  <si>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Приложение № 3</t>
  </si>
  <si>
    <t>Сумма средств, предусмотренная на 2018 год  решением Думы о бюджете, в тыс. руб.</t>
  </si>
  <si>
    <t>Утвержденные бюджетные назначения с учетом уточнения на 2018 год, тыс. руб.</t>
  </si>
  <si>
    <t>Судебная система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</si>
  <si>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</si>
  <si>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</si>
  <si>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</si>
  <si>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</si>
  <si>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</si>
  <si>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</si>
  <si>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</si>
  <si>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</si>
  <si>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</si>
  <si>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</si>
  <si>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</si>
  <si>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</si>
  <si>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</si>
  <si>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2700000000</t>
  </si>
  <si>
    <t>Водное хозяйство</t>
  </si>
  <si>
    <t>Муниципальная программа "Обеспечение пожарной безопасности Махнёвского муниципального образования  на 2014-2020гг."</t>
  </si>
  <si>
    <t>Ремонт гидротехнических сооружений</t>
  </si>
  <si>
    <t>0600222406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</si>
  <si>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</si>
  <si>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2014- 2020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</si>
  <si>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</si>
  <si>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</si>
  <si>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</si>
  <si>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</si>
  <si>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</si>
  <si>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</si>
  <si>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</si>
  <si>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1400000000</t>
  </si>
  <si>
    <t>Создание условий для формирования и предоставления бесплатно однократно земельных участков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</si>
  <si>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</si>
  <si>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</si>
  <si>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</si>
  <si>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</si>
  <si>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</si>
  <si>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Переселение семей из ветхих и аварийных домов на территории Махнёвского муниципального образования</t>
  </si>
  <si>
    <t>2800122501</t>
  </si>
  <si>
    <t>Ликвидация  ветхих и аварийных домов на территории Махнёвского муниципального образования</t>
  </si>
  <si>
    <t>2800222501</t>
  </si>
  <si>
    <t>Организация обслуживания уличного освещения</t>
  </si>
  <si>
    <t>Муниципальная программа "Формирование современной городской среды в Махнёвском муниципальном образовании на 2018-2022 годы"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</si>
  <si>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</si>
  <si>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2500123800</t>
  </si>
  <si>
    <t>Увеличение количества благоустроенных общественных территорий Махнёвского муниципального образования</t>
  </si>
  <si>
    <t>2500223800</t>
  </si>
  <si>
    <t>Создание условий для сохранения здоровья и развития детей на территории Махнёвского муниципального образования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</si>
  <si>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</si>
  <si>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</si>
  <si>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</si>
  <si>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</si>
  <si>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</si>
  <si>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</si>
  <si>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</si>
  <si>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</si>
  <si>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</si>
  <si>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</si>
  <si>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2900021300</t>
  </si>
  <si>
    <t>Предоставление мер государственной поддержки в решении жилищной проблемы молодым семьям</t>
  </si>
  <si>
    <t>2900021320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</si>
  <si>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</si>
  <si>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</si>
  <si>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Стабилизация и снижение заболеваемости и смертности от туберкулёза в Махнёвском муниципальном образовании</t>
  </si>
  <si>
    <t>3000020300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</si>
  <si>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</si>
  <si>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</si>
  <si>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</si>
  <si>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0200620006</t>
  </si>
  <si>
    <t>1200123110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</si>
  <si>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</si>
  <si>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2600343800</t>
  </si>
  <si>
    <t>прил6 №323 не верно</t>
  </si>
  <si>
    <t>Обеспечение оплаты труда работников муниципальных учреждений в размере не ниже МРОТ</t>
  </si>
  <si>
    <t>1601040600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</si>
  <si>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</si>
  <si>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</si>
  <si>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0700640600</t>
  </si>
  <si>
    <t xml:space="preserve">Информация по ведомственной структуре расходов бюджета Махнёвского муниципального образования по главным распорядителям                                       за I полугодие  2018 год </t>
  </si>
  <si>
    <t>Исполненно за   I полугодие 2018 года</t>
  </si>
  <si>
    <t>к Постановлению Администрации</t>
  </si>
  <si>
    <t xml:space="preserve">   от 10.08. 2018г. № 609          </t>
  </si>
  <si>
    <t>Врип Главы Махнёвского муниципального образования                                                     А.В. Онучин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</si>
</sst>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0000"/>
    <numFmt numFmtId="166" formatCode="#,##0.0"/>
    <numFmt numFmtId="167" formatCode="0.0"/>
    <numFmt numFmtId="168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horizontal="center" vertical="top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3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53">
    <xf numFmtId="0" fontId="0" fillId="0" borderId="0" xfId="0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1" xfId="60" applyNumberFormat="1" applyFont="1" applyBorder="1" applyAlignment="1">
      <alignment horizontal="center" vertical="center"/>
    </xf>
    <xf numFmtId="49" fontId="4" fillId="0" borderId="11" xfId="6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49" fontId="54" fillId="0" borderId="1" xfId="33" applyNumberFormat="1" applyFont="1" applyAlignment="1" applyProtection="1">
      <alignment horizontal="center" vertical="center" shrinkToFit="1"/>
      <protection locked="0"/>
    </xf>
    <xf numFmtId="49" fontId="55" fillId="0" borderId="1" xfId="33" applyNumberFormat="1" applyFont="1" applyAlignment="1" applyProtection="1">
      <alignment horizontal="center" vertical="center" shrinkToFit="1"/>
      <protection locked="0"/>
    </xf>
    <xf numFmtId="166" fontId="7" fillId="0" borderId="11" xfId="0" applyNumberFormat="1" applyFont="1" applyBorder="1" applyAlignment="1">
      <alignment horizontal="center" vertical="center" wrapText="1"/>
    </xf>
    <xf numFmtId="166" fontId="8" fillId="35" borderId="11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6" fontId="8" fillId="34" borderId="12" xfId="0" applyNumberFormat="1" applyFont="1" applyFill="1" applyBorder="1" applyAlignment="1">
      <alignment horizontal="center" vertical="center" wrapText="1"/>
    </xf>
    <xf numFmtId="166" fontId="3" fillId="35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3" fillId="34" borderId="13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66" fontId="4" fillId="35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34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6" fontId="3" fillId="35" borderId="12" xfId="0" applyNumberFormat="1" applyFont="1" applyFill="1" applyBorder="1" applyAlignment="1">
      <alignment horizontal="center" vertical="center"/>
    </xf>
    <xf numFmtId="166" fontId="4" fillId="35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0" borderId="11" xfId="53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1" fillId="35" borderId="12" xfId="0" applyNumberFormat="1" applyFont="1" applyFill="1" applyBorder="1" applyAlignment="1">
      <alignment horizontal="center" vertical="center"/>
    </xf>
    <xf numFmtId="166" fontId="11" fillId="35" borderId="11" xfId="0" applyNumberFormat="1" applyFont="1" applyFill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 shrinkToFit="1"/>
    </xf>
    <xf numFmtId="165" fontId="3" fillId="34" borderId="11" xfId="0" applyNumberFormat="1" applyFont="1" applyFill="1" applyBorder="1" applyAlignment="1">
      <alignment horizontal="center" vertical="center" wrapText="1"/>
    </xf>
    <xf numFmtId="167" fontId="3" fillId="34" borderId="1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 shrinkToFit="1"/>
    </xf>
    <xf numFmtId="165" fontId="4" fillId="34" borderId="11" xfId="0" applyNumberFormat="1" applyFont="1" applyFill="1" applyBorder="1" applyAlignment="1">
      <alignment horizontal="center" vertical="center" wrapText="1"/>
    </xf>
    <xf numFmtId="167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 shrinkToFit="1"/>
    </xf>
    <xf numFmtId="166" fontId="0" fillId="0" borderId="0" xfId="0" applyNumberForma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166" fontId="3" fillId="36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167" fontId="3" fillId="36" borderId="11" xfId="0" applyNumberFormat="1" applyFont="1" applyFill="1" applyBorder="1" applyAlignment="1">
      <alignment horizontal="center" vertical="center"/>
    </xf>
    <xf numFmtId="166" fontId="4" fillId="36" borderId="11" xfId="0" applyNumberFormat="1" applyFont="1" applyFill="1" applyBorder="1" applyAlignment="1">
      <alignment horizontal="center" vertical="center"/>
    </xf>
    <xf numFmtId="167" fontId="4" fillId="36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 shrinkToFit="1"/>
    </xf>
    <xf numFmtId="166" fontId="3" fillId="36" borderId="12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8" fontId="0" fillId="34" borderId="0" xfId="0" applyNumberFormat="1" applyFill="1" applyAlignment="1">
      <alignment/>
    </xf>
    <xf numFmtId="0" fontId="57" fillId="0" borderId="0" xfId="0" applyFont="1" applyAlignment="1">
      <alignment/>
    </xf>
    <xf numFmtId="0" fontId="55" fillId="3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 wrapText="1" shrinkToFit="1"/>
    </xf>
    <xf numFmtId="165" fontId="4" fillId="0" borderId="12" xfId="0" applyNumberFormat="1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3"/>
  <sheetViews>
    <sheetView tabSelected="1" zoomScalePageLayoutView="0" workbookViewId="0" topLeftCell="A412">
      <selection activeCell="B420" sqref="B420"/>
    </sheetView>
  </sheetViews>
  <sheetFormatPr defaultColWidth="9.140625" defaultRowHeight="12.75"/>
  <cols>
    <col min="1" max="1" width="4.28125" style="0" customWidth="1"/>
    <col min="2" max="2" width="47.421875" style="44" customWidth="1"/>
    <col min="3" max="3" width="4.57421875" style="27" customWidth="1"/>
    <col min="4" max="4" width="5.57421875" style="54" customWidth="1"/>
    <col min="5" max="5" width="11.8515625" style="54" customWidth="1"/>
    <col min="6" max="6" width="4.8515625" style="54" customWidth="1"/>
    <col min="7" max="7" width="9.57421875" style="16" hidden="1" customWidth="1"/>
    <col min="8" max="8" width="0" style="0" hidden="1" customWidth="1"/>
    <col min="9" max="9" width="12.140625" style="15" customWidth="1"/>
    <col min="10" max="10" width="11.28125" style="15" customWidth="1"/>
    <col min="11" max="11" width="11.140625" style="0" customWidth="1"/>
    <col min="12" max="12" width="10.7109375" style="0" customWidth="1"/>
    <col min="13" max="13" width="9.57421875" style="0" bestFit="1" customWidth="1"/>
  </cols>
  <sheetData>
    <row r="1" spans="1:12" ht="12.75" customHeight="1">
      <c r="A1" s="151" t="s">
        <v>325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 customHeight="1">
      <c r="A2" s="151" t="s">
        <v>406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2.75" customHeight="1">
      <c r="A3" s="151" t="s">
        <v>54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 customHeight="1">
      <c r="A4" s="151" t="s">
        <v>407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8" ht="12.75">
      <c r="A5" s="11"/>
      <c r="B5" s="36"/>
      <c r="C5" s="35"/>
      <c r="D5" s="35"/>
      <c r="E5" s="35"/>
      <c r="F5" s="35"/>
      <c r="G5" s="35"/>
      <c r="H5" s="35"/>
    </row>
    <row r="6" spans="1:12" ht="38.25" customHeight="1">
      <c r="A6" s="152" t="s">
        <v>404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20" customHeight="1">
      <c r="A7" s="6" t="s">
        <v>0</v>
      </c>
      <c r="B7" s="37" t="s">
        <v>128</v>
      </c>
      <c r="C7" s="6" t="s">
        <v>47</v>
      </c>
      <c r="D7" s="6" t="s">
        <v>1</v>
      </c>
      <c r="E7" s="6" t="s">
        <v>2</v>
      </c>
      <c r="F7" s="6" t="s">
        <v>3</v>
      </c>
      <c r="G7" s="61" t="s">
        <v>48</v>
      </c>
      <c r="H7" s="62" t="s">
        <v>48</v>
      </c>
      <c r="I7" s="91" t="s">
        <v>326</v>
      </c>
      <c r="J7" s="57" t="s">
        <v>327</v>
      </c>
      <c r="K7" s="57" t="s">
        <v>405</v>
      </c>
      <c r="L7" s="57" t="s">
        <v>255</v>
      </c>
    </row>
    <row r="8" spans="1:12" ht="12.75">
      <c r="A8" s="17"/>
      <c r="B8" s="37"/>
      <c r="C8" s="23"/>
      <c r="D8" s="23"/>
      <c r="E8" s="23"/>
      <c r="F8" s="23"/>
      <c r="G8" s="63"/>
      <c r="H8" s="62"/>
      <c r="I8" s="63"/>
      <c r="J8" s="64"/>
      <c r="K8" s="64"/>
      <c r="L8" s="65"/>
    </row>
    <row r="9" spans="1:12" ht="30">
      <c r="A9" s="24">
        <v>1</v>
      </c>
      <c r="B9" s="94" t="s">
        <v>51</v>
      </c>
      <c r="C9" s="95">
        <v>901</v>
      </c>
      <c r="D9" s="95"/>
      <c r="E9" s="95"/>
      <c r="F9" s="105"/>
      <c r="G9" s="106"/>
      <c r="H9" s="105"/>
      <c r="I9" s="107">
        <f>SUM(I10+I72+I78+I119+I182+I229+I234+I293+I319+I364+I376+I381)</f>
        <v>279640.445</v>
      </c>
      <c r="J9" s="102">
        <f>SUM(J10+J72+J78+J119+J182+J229+J234+J293+J319+J364+J376+J381)</f>
        <v>283826.246</v>
      </c>
      <c r="K9" s="102">
        <f>SUM(K10+K72+K78+K119+K182+K229+K234+K293+K319+K364+K376+K381)</f>
        <v>132350.26299999998</v>
      </c>
      <c r="L9" s="103">
        <f aca="true" t="shared" si="0" ref="L9:L30">K9/J9*100</f>
        <v>46.63073442475083</v>
      </c>
    </row>
    <row r="10" spans="1:12" ht="15.75">
      <c r="A10" s="24">
        <v>2</v>
      </c>
      <c r="B10" s="38" t="s">
        <v>4</v>
      </c>
      <c r="C10" s="24">
        <v>901</v>
      </c>
      <c r="D10" s="18">
        <v>100</v>
      </c>
      <c r="E10" s="66"/>
      <c r="F10" s="67"/>
      <c r="G10" s="82"/>
      <c r="H10" s="83"/>
      <c r="I10" s="68">
        <f>SUM(I11+I15+I23+I27+I31)</f>
        <v>36954.8</v>
      </c>
      <c r="J10" s="76">
        <f>SUM(J11+J15+J23+J27+J31)</f>
        <v>38983.899999999994</v>
      </c>
      <c r="K10" s="76">
        <f>SUM(K11+K15+K23+K27+K31)</f>
        <v>17122.066</v>
      </c>
      <c r="L10" s="65">
        <f t="shared" si="0"/>
        <v>43.92086476725007</v>
      </c>
    </row>
    <row r="11" spans="1:12" ht="47.25">
      <c r="A11" s="24">
        <v>3</v>
      </c>
      <c r="B11" s="38" t="s">
        <v>141</v>
      </c>
      <c r="C11" s="24">
        <v>901</v>
      </c>
      <c r="D11" s="18">
        <v>102</v>
      </c>
      <c r="E11" s="66"/>
      <c r="F11" s="67"/>
      <c r="G11" s="82"/>
      <c r="H11" s="83"/>
      <c r="I11" s="68">
        <f>SUM(I12)</f>
        <v>1224.1</v>
      </c>
      <c r="J11" s="64">
        <f>J12</f>
        <v>1224.1</v>
      </c>
      <c r="K11" s="64">
        <f>K12</f>
        <v>484.8</v>
      </c>
      <c r="L11" s="65">
        <f t="shared" si="0"/>
        <v>39.60460746671024</v>
      </c>
    </row>
    <row r="12" spans="1:12" ht="31.5">
      <c r="A12" s="24">
        <v>4</v>
      </c>
      <c r="B12" s="38" t="s">
        <v>62</v>
      </c>
      <c r="C12" s="24">
        <v>901</v>
      </c>
      <c r="D12" s="18">
        <v>102</v>
      </c>
      <c r="E12" s="66">
        <v>7000000000</v>
      </c>
      <c r="F12" s="67"/>
      <c r="G12" s="82"/>
      <c r="H12" s="83"/>
      <c r="I12" s="68">
        <f>SUM(I13)</f>
        <v>1224.1</v>
      </c>
      <c r="J12" s="69">
        <f>SUM(J13)</f>
        <v>1224.1</v>
      </c>
      <c r="K12" s="69">
        <f>SUM(K13)</f>
        <v>484.8</v>
      </c>
      <c r="L12" s="65">
        <f t="shared" si="0"/>
        <v>39.60460746671024</v>
      </c>
    </row>
    <row r="13" spans="1:12" ht="15.75">
      <c r="A13" s="24">
        <v>5</v>
      </c>
      <c r="B13" s="38" t="s">
        <v>139</v>
      </c>
      <c r="C13" s="24">
        <v>901</v>
      </c>
      <c r="D13" s="18">
        <v>102</v>
      </c>
      <c r="E13" s="66">
        <v>7000121100</v>
      </c>
      <c r="F13" s="67"/>
      <c r="G13" s="82"/>
      <c r="H13" s="83"/>
      <c r="I13" s="68">
        <f>SUM(I14)</f>
        <v>1224.1</v>
      </c>
      <c r="J13" s="64">
        <f>J14</f>
        <v>1224.1</v>
      </c>
      <c r="K13" s="64">
        <f>SUM(K14)</f>
        <v>484.8</v>
      </c>
      <c r="L13" s="65">
        <f t="shared" si="0"/>
        <v>39.60460746671024</v>
      </c>
    </row>
    <row r="14" spans="1:12" ht="25.5">
      <c r="A14" s="24">
        <v>6</v>
      </c>
      <c r="B14" s="39" t="s">
        <v>260</v>
      </c>
      <c r="C14" s="25">
        <v>901</v>
      </c>
      <c r="D14" s="56">
        <v>102</v>
      </c>
      <c r="E14" s="67">
        <v>7000121100</v>
      </c>
      <c r="F14" s="67">
        <v>120</v>
      </c>
      <c r="G14" s="82"/>
      <c r="H14" s="83"/>
      <c r="I14" s="70">
        <v>1224.1</v>
      </c>
      <c r="J14" s="71">
        <v>1224.1</v>
      </c>
      <c r="K14" s="71">
        <v>484.8</v>
      </c>
      <c r="L14" s="72">
        <f t="shared" si="0"/>
        <v>39.60460746671024</v>
      </c>
    </row>
    <row r="15" spans="1:12" ht="51">
      <c r="A15" s="24">
        <v>7</v>
      </c>
      <c r="B15" s="37" t="s">
        <v>29</v>
      </c>
      <c r="C15" s="24">
        <v>901</v>
      </c>
      <c r="D15" s="1">
        <v>104</v>
      </c>
      <c r="E15" s="2"/>
      <c r="F15" s="4"/>
      <c r="G15" s="77"/>
      <c r="H15" s="27"/>
      <c r="I15" s="64">
        <f>I16</f>
        <v>15005.1</v>
      </c>
      <c r="J15" s="64">
        <f>SUM(J16)</f>
        <v>15049.199999999999</v>
      </c>
      <c r="K15" s="64">
        <f>SUM(K16)</f>
        <v>6225.866</v>
      </c>
      <c r="L15" s="65">
        <f t="shared" si="0"/>
        <v>41.370079472663</v>
      </c>
    </row>
    <row r="16" spans="1:12" ht="12.75">
      <c r="A16" s="24">
        <v>8</v>
      </c>
      <c r="B16" s="37" t="s">
        <v>62</v>
      </c>
      <c r="C16" s="24">
        <v>901</v>
      </c>
      <c r="D16" s="1">
        <v>104</v>
      </c>
      <c r="E16" s="131" t="s">
        <v>143</v>
      </c>
      <c r="F16" s="4"/>
      <c r="G16" s="77"/>
      <c r="H16" s="27"/>
      <c r="I16" s="64">
        <f>SUM(I17+I20)</f>
        <v>15005.1</v>
      </c>
      <c r="J16" s="69">
        <f>SUM(J17+J20)</f>
        <v>15049.199999999999</v>
      </c>
      <c r="K16" s="69">
        <f>SUM(K17+K20)</f>
        <v>6225.866</v>
      </c>
      <c r="L16" s="65">
        <f t="shared" si="0"/>
        <v>41.370079472663</v>
      </c>
    </row>
    <row r="17" spans="1:12" ht="25.5">
      <c r="A17" s="24">
        <v>9</v>
      </c>
      <c r="B17" s="37" t="s">
        <v>63</v>
      </c>
      <c r="C17" s="24">
        <v>901</v>
      </c>
      <c r="D17" s="1">
        <v>104</v>
      </c>
      <c r="E17" s="2" t="s">
        <v>143</v>
      </c>
      <c r="F17" s="4"/>
      <c r="G17" s="77"/>
      <c r="H17" s="27"/>
      <c r="I17" s="64">
        <f>SUM(I18:I19)</f>
        <v>11737.1</v>
      </c>
      <c r="J17" s="64">
        <f>SUM(J18:J19)</f>
        <v>11737.099999999999</v>
      </c>
      <c r="K17" s="64">
        <f>SUM(K18:K19)</f>
        <v>4802.7660000000005</v>
      </c>
      <c r="L17" s="65">
        <f t="shared" si="0"/>
        <v>40.91952867403363</v>
      </c>
    </row>
    <row r="18" spans="1:12" ht="25.5">
      <c r="A18" s="24">
        <v>10</v>
      </c>
      <c r="B18" s="39" t="s">
        <v>260</v>
      </c>
      <c r="C18" s="25">
        <v>901</v>
      </c>
      <c r="D18" s="3">
        <v>104</v>
      </c>
      <c r="E18" s="4" t="s">
        <v>143</v>
      </c>
      <c r="F18" s="4" t="s">
        <v>41</v>
      </c>
      <c r="G18" s="77"/>
      <c r="H18" s="27"/>
      <c r="I18" s="71">
        <v>11737.1</v>
      </c>
      <c r="J18" s="71">
        <v>11731.3</v>
      </c>
      <c r="K18" s="71">
        <v>4796.966</v>
      </c>
      <c r="L18" s="72">
        <f t="shared" si="0"/>
        <v>40.89031906097364</v>
      </c>
    </row>
    <row r="19" spans="1:12" ht="25.5">
      <c r="A19" s="24"/>
      <c r="B19" s="41" t="s">
        <v>311</v>
      </c>
      <c r="C19" s="25">
        <v>901</v>
      </c>
      <c r="D19" s="3">
        <v>104</v>
      </c>
      <c r="E19" s="4" t="s">
        <v>143</v>
      </c>
      <c r="F19" s="4" t="s">
        <v>257</v>
      </c>
      <c r="G19" s="77"/>
      <c r="H19" s="27"/>
      <c r="I19" s="71">
        <v>0</v>
      </c>
      <c r="J19" s="71">
        <v>5.8</v>
      </c>
      <c r="K19" s="71">
        <v>5.8</v>
      </c>
      <c r="L19" s="72">
        <f>K19/J19*100</f>
        <v>100</v>
      </c>
    </row>
    <row r="20" spans="1:12" ht="12.75">
      <c r="A20" s="24">
        <v>11</v>
      </c>
      <c r="B20" s="37" t="s">
        <v>62</v>
      </c>
      <c r="C20" s="24">
        <v>901</v>
      </c>
      <c r="D20" s="1">
        <v>104</v>
      </c>
      <c r="E20" s="2" t="s">
        <v>144</v>
      </c>
      <c r="F20" s="2"/>
      <c r="G20" s="77"/>
      <c r="H20" s="27"/>
      <c r="I20" s="64">
        <f>I21</f>
        <v>3268</v>
      </c>
      <c r="J20" s="69">
        <f>SUM(J21)</f>
        <v>3312.1</v>
      </c>
      <c r="K20" s="69">
        <f>SUM(K21)</f>
        <v>1423.1</v>
      </c>
      <c r="L20" s="65">
        <f t="shared" si="0"/>
        <v>42.966697865402615</v>
      </c>
    </row>
    <row r="21" spans="1:12" ht="25.5">
      <c r="A21" s="24">
        <v>12</v>
      </c>
      <c r="B21" s="37" t="s">
        <v>64</v>
      </c>
      <c r="C21" s="24">
        <v>901</v>
      </c>
      <c r="D21" s="1">
        <v>104</v>
      </c>
      <c r="E21" s="2" t="s">
        <v>145</v>
      </c>
      <c r="F21" s="2"/>
      <c r="G21" s="77"/>
      <c r="H21" s="27"/>
      <c r="I21" s="64">
        <f>I22</f>
        <v>3268</v>
      </c>
      <c r="J21" s="64">
        <f>SUM(J22)</f>
        <v>3312.1</v>
      </c>
      <c r="K21" s="64">
        <f>K22</f>
        <v>1423.1</v>
      </c>
      <c r="L21" s="65">
        <f t="shared" si="0"/>
        <v>42.966697865402615</v>
      </c>
    </row>
    <row r="22" spans="1:12" ht="13.5" customHeight="1">
      <c r="A22" s="24">
        <v>13</v>
      </c>
      <c r="B22" s="39" t="s">
        <v>260</v>
      </c>
      <c r="C22" s="25">
        <v>901</v>
      </c>
      <c r="D22" s="3">
        <v>104</v>
      </c>
      <c r="E22" s="4" t="s">
        <v>145</v>
      </c>
      <c r="F22" s="4" t="s">
        <v>41</v>
      </c>
      <c r="G22" s="77"/>
      <c r="H22" s="27"/>
      <c r="I22" s="71">
        <v>3268</v>
      </c>
      <c r="J22" s="71">
        <v>3312.1</v>
      </c>
      <c r="K22" s="71">
        <v>1423.1</v>
      </c>
      <c r="L22" s="72">
        <f t="shared" si="0"/>
        <v>42.966697865402615</v>
      </c>
    </row>
    <row r="23" spans="1:12" ht="20.25" customHeight="1">
      <c r="A23" s="24">
        <v>14</v>
      </c>
      <c r="B23" s="37" t="s">
        <v>328</v>
      </c>
      <c r="C23" s="24">
        <v>901</v>
      </c>
      <c r="D23" s="1">
        <v>105</v>
      </c>
      <c r="E23" s="2"/>
      <c r="F23" s="2"/>
      <c r="G23" s="77"/>
      <c r="H23" s="27"/>
      <c r="I23" s="64">
        <f aca="true" t="shared" si="1" ref="I23:K25">SUM(I24)</f>
        <v>12.8</v>
      </c>
      <c r="J23" s="64">
        <f t="shared" si="1"/>
        <v>12.8</v>
      </c>
      <c r="K23" s="64">
        <f t="shared" si="1"/>
        <v>0</v>
      </c>
      <c r="L23" s="65">
        <f>K23/J23*100</f>
        <v>0</v>
      </c>
    </row>
    <row r="24" spans="1:12" ht="18.75" customHeight="1">
      <c r="A24" s="24">
        <v>15</v>
      </c>
      <c r="B24" s="37" t="s">
        <v>62</v>
      </c>
      <c r="C24" s="24">
        <v>901</v>
      </c>
      <c r="D24" s="1">
        <v>105</v>
      </c>
      <c r="E24" s="2" t="s">
        <v>144</v>
      </c>
      <c r="F24" s="2"/>
      <c r="G24" s="77"/>
      <c r="H24" s="27"/>
      <c r="I24" s="64">
        <f t="shared" si="1"/>
        <v>12.8</v>
      </c>
      <c r="J24" s="64">
        <f t="shared" si="1"/>
        <v>12.8</v>
      </c>
      <c r="K24" s="64">
        <f t="shared" si="1"/>
        <v>0</v>
      </c>
      <c r="L24" s="65">
        <f>K24/J24*100</f>
        <v>0</v>
      </c>
    </row>
    <row r="25" spans="1:12" ht="90" customHeight="1">
      <c r="A25" s="24">
        <v>16</v>
      </c>
      <c r="B25" s="124" t="s">
        <v>329</v>
      </c>
      <c r="C25" s="24">
        <v>901</v>
      </c>
      <c r="D25" s="1">
        <v>105</v>
      </c>
      <c r="E25" s="2" t="s">
        <v>330</v>
      </c>
      <c r="F25" s="2"/>
      <c r="G25" s="77"/>
      <c r="H25" s="27"/>
      <c r="I25" s="64">
        <f t="shared" si="1"/>
        <v>12.8</v>
      </c>
      <c r="J25" s="64">
        <f t="shared" si="1"/>
        <v>12.8</v>
      </c>
      <c r="K25" s="64">
        <f t="shared" si="1"/>
        <v>0</v>
      </c>
      <c r="L25" s="65">
        <f>K25/J25*100</f>
        <v>0</v>
      </c>
    </row>
    <row r="26" spans="1:12" ht="27.75" customHeight="1">
      <c r="A26" s="24">
        <v>17</v>
      </c>
      <c r="B26" s="39" t="s">
        <v>266</v>
      </c>
      <c r="C26" s="25">
        <v>901</v>
      </c>
      <c r="D26" s="3">
        <v>105</v>
      </c>
      <c r="E26" s="4" t="s">
        <v>330</v>
      </c>
      <c r="F26" s="22" t="s">
        <v>65</v>
      </c>
      <c r="G26" s="77"/>
      <c r="H26" s="27"/>
      <c r="I26" s="71">
        <v>12.8</v>
      </c>
      <c r="J26" s="71">
        <v>12.8</v>
      </c>
      <c r="K26" s="71">
        <v>0</v>
      </c>
      <c r="L26" s="72">
        <f>K26/J26*100</f>
        <v>0</v>
      </c>
    </row>
    <row r="27" spans="1:12" s="34" customFormat="1" ht="13.5" customHeight="1">
      <c r="A27" s="24">
        <v>18</v>
      </c>
      <c r="B27" s="37" t="s">
        <v>6</v>
      </c>
      <c r="C27" s="24">
        <v>901</v>
      </c>
      <c r="D27" s="1">
        <v>111</v>
      </c>
      <c r="E27" s="2"/>
      <c r="F27" s="2"/>
      <c r="G27" s="84"/>
      <c r="H27" s="84"/>
      <c r="I27" s="64">
        <f>I28</f>
        <v>300</v>
      </c>
      <c r="J27" s="69">
        <f>SUM(J28)</f>
        <v>300</v>
      </c>
      <c r="K27" s="69">
        <f>SUM(K28)</f>
        <v>0</v>
      </c>
      <c r="L27" s="65">
        <f t="shared" si="0"/>
        <v>0</v>
      </c>
    </row>
    <row r="28" spans="1:12" ht="13.5" customHeight="1">
      <c r="A28" s="24">
        <v>19</v>
      </c>
      <c r="B28" s="37" t="s">
        <v>62</v>
      </c>
      <c r="C28" s="24">
        <v>901</v>
      </c>
      <c r="D28" s="1">
        <v>111</v>
      </c>
      <c r="E28" s="2" t="s">
        <v>144</v>
      </c>
      <c r="F28" s="2"/>
      <c r="G28" s="77"/>
      <c r="H28" s="27"/>
      <c r="I28" s="64">
        <f>I29</f>
        <v>300</v>
      </c>
      <c r="J28" s="64">
        <f>J29</f>
        <v>300</v>
      </c>
      <c r="K28" s="64">
        <f>K29</f>
        <v>0</v>
      </c>
      <c r="L28" s="65">
        <f t="shared" si="0"/>
        <v>0</v>
      </c>
    </row>
    <row r="29" spans="1:12" ht="13.5" customHeight="1">
      <c r="A29" s="24">
        <v>20</v>
      </c>
      <c r="B29" s="37" t="s">
        <v>7</v>
      </c>
      <c r="C29" s="24">
        <v>901</v>
      </c>
      <c r="D29" s="1">
        <v>111</v>
      </c>
      <c r="E29" s="2" t="s">
        <v>146</v>
      </c>
      <c r="F29" s="2"/>
      <c r="G29" s="77"/>
      <c r="H29" s="27"/>
      <c r="I29" s="64">
        <f>I30</f>
        <v>300</v>
      </c>
      <c r="J29" s="64">
        <f>J30</f>
        <v>300</v>
      </c>
      <c r="K29" s="64">
        <f>SUM(K30)</f>
        <v>0</v>
      </c>
      <c r="L29" s="65">
        <f t="shared" si="0"/>
        <v>0</v>
      </c>
    </row>
    <row r="30" spans="1:12" ht="18" customHeight="1">
      <c r="A30" s="24">
        <v>21</v>
      </c>
      <c r="B30" s="39" t="s">
        <v>43</v>
      </c>
      <c r="C30" s="25">
        <v>901</v>
      </c>
      <c r="D30" s="3">
        <v>111</v>
      </c>
      <c r="E30" s="4" t="s">
        <v>146</v>
      </c>
      <c r="F30" s="4" t="s">
        <v>42</v>
      </c>
      <c r="G30" s="77"/>
      <c r="H30" s="27"/>
      <c r="I30" s="71">
        <v>300</v>
      </c>
      <c r="J30" s="73">
        <v>300</v>
      </c>
      <c r="K30" s="73">
        <v>0</v>
      </c>
      <c r="L30" s="72">
        <f t="shared" si="0"/>
        <v>0</v>
      </c>
    </row>
    <row r="31" spans="1:12" ht="22.5" customHeight="1">
      <c r="A31" s="24">
        <v>22</v>
      </c>
      <c r="B31" s="37" t="s">
        <v>24</v>
      </c>
      <c r="C31" s="24">
        <v>901</v>
      </c>
      <c r="D31" s="1">
        <v>113</v>
      </c>
      <c r="E31" s="2"/>
      <c r="F31" s="4"/>
      <c r="G31" s="77"/>
      <c r="H31" s="27"/>
      <c r="I31" s="64">
        <f>SUM(I32+I43+I60+I65)</f>
        <v>20412.8</v>
      </c>
      <c r="J31" s="76">
        <f>SUM(J32+J43+J60+J65)</f>
        <v>22397.8</v>
      </c>
      <c r="K31" s="64">
        <f>SUM(K32+K43+K60+K65)</f>
        <v>10411.4</v>
      </c>
      <c r="L31" s="65">
        <f>K31/J31*100</f>
        <v>46.484029681486575</v>
      </c>
    </row>
    <row r="32" spans="1:12" ht="51">
      <c r="A32" s="24">
        <v>23</v>
      </c>
      <c r="B32" s="40" t="s">
        <v>147</v>
      </c>
      <c r="C32" s="24">
        <v>901</v>
      </c>
      <c r="D32" s="1">
        <v>113</v>
      </c>
      <c r="E32" s="2" t="s">
        <v>148</v>
      </c>
      <c r="F32" s="4"/>
      <c r="G32" s="77"/>
      <c r="H32" s="27"/>
      <c r="I32" s="64">
        <f>SUM(I33+I35+I37+I39+I41)</f>
        <v>930</v>
      </c>
      <c r="J32" s="69">
        <f>SUM(J33+J35+J37+J39+J41)</f>
        <v>0</v>
      </c>
      <c r="K32" s="69">
        <f>SUM(K33+K35+K37+K39+K41)</f>
        <v>0</v>
      </c>
      <c r="L32" s="65">
        <v>0</v>
      </c>
    </row>
    <row r="33" spans="1:12" ht="25.5">
      <c r="A33" s="24">
        <v>24</v>
      </c>
      <c r="B33" s="40" t="s">
        <v>66</v>
      </c>
      <c r="C33" s="24">
        <v>901</v>
      </c>
      <c r="D33" s="1">
        <v>113</v>
      </c>
      <c r="E33" s="2" t="s">
        <v>149</v>
      </c>
      <c r="F33" s="4"/>
      <c r="G33" s="77"/>
      <c r="H33" s="27"/>
      <c r="I33" s="64">
        <f>I34</f>
        <v>184</v>
      </c>
      <c r="J33" s="69">
        <f>SUM(J34)</f>
        <v>0</v>
      </c>
      <c r="K33" s="69">
        <f>SUM(K34)</f>
        <v>0</v>
      </c>
      <c r="L33" s="65">
        <v>0</v>
      </c>
    </row>
    <row r="34" spans="1:12" ht="39.75" customHeight="1">
      <c r="A34" s="24">
        <v>25</v>
      </c>
      <c r="B34" s="39" t="s">
        <v>266</v>
      </c>
      <c r="C34" s="25">
        <v>901</v>
      </c>
      <c r="D34" s="3">
        <v>113</v>
      </c>
      <c r="E34" s="4" t="s">
        <v>149</v>
      </c>
      <c r="F34" s="4" t="s">
        <v>65</v>
      </c>
      <c r="G34" s="77"/>
      <c r="H34" s="27"/>
      <c r="I34" s="71">
        <v>184</v>
      </c>
      <c r="J34" s="73">
        <v>0</v>
      </c>
      <c r="K34" s="73">
        <v>0</v>
      </c>
      <c r="L34" s="72">
        <v>0</v>
      </c>
    </row>
    <row r="35" spans="1:12" ht="25.5" customHeight="1">
      <c r="A35" s="24">
        <v>26</v>
      </c>
      <c r="B35" s="40" t="s">
        <v>67</v>
      </c>
      <c r="C35" s="24">
        <v>901</v>
      </c>
      <c r="D35" s="1">
        <v>113</v>
      </c>
      <c r="E35" s="2" t="s">
        <v>150</v>
      </c>
      <c r="F35" s="4"/>
      <c r="G35" s="77"/>
      <c r="H35" s="27"/>
      <c r="I35" s="64">
        <f>I36</f>
        <v>50</v>
      </c>
      <c r="J35" s="69">
        <f>SUM(J36)</f>
        <v>0</v>
      </c>
      <c r="K35" s="69">
        <f>SUM(K36)</f>
        <v>0</v>
      </c>
      <c r="L35" s="65">
        <f>SUM(L36)</f>
        <v>0</v>
      </c>
    </row>
    <row r="36" spans="1:12" ht="27" customHeight="1">
      <c r="A36" s="24">
        <v>27</v>
      </c>
      <c r="B36" s="39" t="s">
        <v>266</v>
      </c>
      <c r="C36" s="25">
        <v>901</v>
      </c>
      <c r="D36" s="3">
        <v>113</v>
      </c>
      <c r="E36" s="4" t="s">
        <v>150</v>
      </c>
      <c r="F36" s="4" t="s">
        <v>65</v>
      </c>
      <c r="G36" s="77"/>
      <c r="H36" s="27"/>
      <c r="I36" s="74">
        <v>50</v>
      </c>
      <c r="J36" s="73">
        <v>0</v>
      </c>
      <c r="K36" s="73">
        <v>0</v>
      </c>
      <c r="L36" s="72">
        <v>0</v>
      </c>
    </row>
    <row r="37" spans="1:12" s="29" customFormat="1" ht="35.25" customHeight="1">
      <c r="A37" s="24">
        <v>28</v>
      </c>
      <c r="B37" s="123" t="s">
        <v>331</v>
      </c>
      <c r="C37" s="24">
        <v>901</v>
      </c>
      <c r="D37" s="1">
        <v>113</v>
      </c>
      <c r="E37" s="2" t="s">
        <v>151</v>
      </c>
      <c r="F37" s="4"/>
      <c r="G37" s="77"/>
      <c r="H37" s="27"/>
      <c r="I37" s="64">
        <f>I38</f>
        <v>500</v>
      </c>
      <c r="J37" s="64">
        <f>J38</f>
        <v>0</v>
      </c>
      <c r="K37" s="64">
        <f>K38</f>
        <v>0</v>
      </c>
      <c r="L37" s="65">
        <v>0</v>
      </c>
    </row>
    <row r="38" spans="1:12" ht="38.25">
      <c r="A38" s="24">
        <v>29</v>
      </c>
      <c r="B38" s="39" t="s">
        <v>266</v>
      </c>
      <c r="C38" s="25">
        <v>901</v>
      </c>
      <c r="D38" s="3">
        <v>113</v>
      </c>
      <c r="E38" s="4" t="s">
        <v>151</v>
      </c>
      <c r="F38" s="4" t="s">
        <v>65</v>
      </c>
      <c r="G38" s="77"/>
      <c r="H38" s="27"/>
      <c r="I38" s="71">
        <v>500</v>
      </c>
      <c r="J38" s="73">
        <v>0</v>
      </c>
      <c r="K38" s="73">
        <v>0</v>
      </c>
      <c r="L38" s="72">
        <v>0</v>
      </c>
    </row>
    <row r="39" spans="1:12" ht="51">
      <c r="A39" s="24">
        <v>30</v>
      </c>
      <c r="B39" s="121" t="s">
        <v>332</v>
      </c>
      <c r="C39" s="24">
        <v>901</v>
      </c>
      <c r="D39" s="1">
        <v>113</v>
      </c>
      <c r="E39" s="2" t="s">
        <v>152</v>
      </c>
      <c r="F39" s="4"/>
      <c r="G39" s="77"/>
      <c r="H39" s="27"/>
      <c r="I39" s="64">
        <f>SUM(I40)</f>
        <v>100</v>
      </c>
      <c r="J39" s="64">
        <f>SUM(J40)</f>
        <v>0</v>
      </c>
      <c r="K39" s="64">
        <f>SUM(K40)</f>
        <v>0</v>
      </c>
      <c r="L39" s="65">
        <v>0</v>
      </c>
    </row>
    <row r="40" spans="1:12" ht="38.25">
      <c r="A40" s="24">
        <v>31</v>
      </c>
      <c r="B40" s="39" t="s">
        <v>266</v>
      </c>
      <c r="C40" s="25">
        <v>901</v>
      </c>
      <c r="D40" s="3">
        <v>113</v>
      </c>
      <c r="E40" s="4" t="s">
        <v>152</v>
      </c>
      <c r="F40" s="4" t="s">
        <v>65</v>
      </c>
      <c r="G40" s="77"/>
      <c r="H40" s="27"/>
      <c r="I40" s="71">
        <v>100</v>
      </c>
      <c r="J40" s="78">
        <v>0</v>
      </c>
      <c r="K40" s="78">
        <v>0</v>
      </c>
      <c r="L40" s="72">
        <v>0</v>
      </c>
    </row>
    <row r="41" spans="1:12" ht="25.5">
      <c r="A41" s="24">
        <v>32</v>
      </c>
      <c r="B41" s="121" t="s">
        <v>333</v>
      </c>
      <c r="C41" s="24">
        <v>901</v>
      </c>
      <c r="D41" s="1">
        <v>113</v>
      </c>
      <c r="E41" s="2" t="s">
        <v>334</v>
      </c>
      <c r="F41" s="2"/>
      <c r="G41" s="88"/>
      <c r="H41" s="84"/>
      <c r="I41" s="64">
        <f>SUM(I42)</f>
        <v>96</v>
      </c>
      <c r="J41" s="76">
        <f>SUM(J42)</f>
        <v>0</v>
      </c>
      <c r="K41" s="76">
        <f>SUM(K42)</f>
        <v>0</v>
      </c>
      <c r="L41" s="65">
        <v>0</v>
      </c>
    </row>
    <row r="42" spans="1:12" ht="38.25">
      <c r="A42" s="24">
        <v>33</v>
      </c>
      <c r="B42" s="39" t="s">
        <v>266</v>
      </c>
      <c r="C42" s="25">
        <v>901</v>
      </c>
      <c r="D42" s="3">
        <v>113</v>
      </c>
      <c r="E42" s="4" t="s">
        <v>334</v>
      </c>
      <c r="F42" s="4" t="s">
        <v>65</v>
      </c>
      <c r="G42" s="77"/>
      <c r="H42" s="27"/>
      <c r="I42" s="71">
        <v>96</v>
      </c>
      <c r="J42" s="78">
        <v>0</v>
      </c>
      <c r="K42" s="78">
        <v>0</v>
      </c>
      <c r="L42" s="72">
        <v>0</v>
      </c>
    </row>
    <row r="43" spans="1:12" ht="38.25">
      <c r="A43" s="24">
        <v>34</v>
      </c>
      <c r="B43" s="37" t="s">
        <v>153</v>
      </c>
      <c r="C43" s="24">
        <v>901</v>
      </c>
      <c r="D43" s="1">
        <v>113</v>
      </c>
      <c r="E43" s="2" t="s">
        <v>154</v>
      </c>
      <c r="F43" s="4"/>
      <c r="G43" s="77"/>
      <c r="H43" s="27"/>
      <c r="I43" s="64">
        <f>SUM(I44+I48+I50+I52+I58)</f>
        <v>19318.399999999998</v>
      </c>
      <c r="J43" s="76">
        <f>SUM(J44+J48+J50+J52+J58)</f>
        <v>21868.5</v>
      </c>
      <c r="K43" s="64">
        <f>SUM(K44+K48+K50+K52+K58)</f>
        <v>10230.8</v>
      </c>
      <c r="L43" s="65">
        <f>K43/J43*100</f>
        <v>46.783272743901044</v>
      </c>
    </row>
    <row r="44" spans="1:12" ht="33.75" customHeight="1">
      <c r="A44" s="24">
        <v>35</v>
      </c>
      <c r="B44" s="40" t="s">
        <v>69</v>
      </c>
      <c r="C44" s="24">
        <v>901</v>
      </c>
      <c r="D44" s="1">
        <v>113</v>
      </c>
      <c r="E44" s="2" t="s">
        <v>155</v>
      </c>
      <c r="F44" s="4"/>
      <c r="G44" s="77"/>
      <c r="H44" s="27"/>
      <c r="I44" s="64">
        <f>SUM(I45:I47)</f>
        <v>18468.1</v>
      </c>
      <c r="J44" s="76">
        <f>SUM(J45:J47)</f>
        <v>20987.9</v>
      </c>
      <c r="K44" s="64">
        <f>SUM(K45:K47)</f>
        <v>9855.4</v>
      </c>
      <c r="L44" s="65">
        <f aca="true" t="shared" si="2" ref="L44:L49">K44/J44*100</f>
        <v>46.95753267358811</v>
      </c>
    </row>
    <row r="45" spans="1:12" ht="19.5" customHeight="1">
      <c r="A45" s="24">
        <v>36</v>
      </c>
      <c r="B45" s="41" t="s">
        <v>70</v>
      </c>
      <c r="C45" s="25">
        <v>901</v>
      </c>
      <c r="D45" s="3">
        <v>113</v>
      </c>
      <c r="E45" s="4" t="s">
        <v>155</v>
      </c>
      <c r="F45" s="4" t="s">
        <v>35</v>
      </c>
      <c r="G45" s="77"/>
      <c r="H45" s="27"/>
      <c r="I45" s="71">
        <v>12857.1</v>
      </c>
      <c r="J45" s="73">
        <v>12857.1</v>
      </c>
      <c r="K45" s="73">
        <v>5799.2</v>
      </c>
      <c r="L45" s="72">
        <f t="shared" si="2"/>
        <v>45.10503923901968</v>
      </c>
    </row>
    <row r="46" spans="1:12" ht="38.25">
      <c r="A46" s="24">
        <v>37</v>
      </c>
      <c r="B46" s="39" t="s">
        <v>266</v>
      </c>
      <c r="C46" s="25">
        <v>901</v>
      </c>
      <c r="D46" s="3">
        <v>113</v>
      </c>
      <c r="E46" s="4" t="s">
        <v>155</v>
      </c>
      <c r="F46" s="4" t="s">
        <v>65</v>
      </c>
      <c r="G46" s="77"/>
      <c r="H46" s="27"/>
      <c r="I46" s="71">
        <v>5581</v>
      </c>
      <c r="J46" s="71">
        <v>8100.8</v>
      </c>
      <c r="K46" s="71">
        <v>4042.1</v>
      </c>
      <c r="L46" s="72">
        <f t="shared" si="2"/>
        <v>49.897540983606554</v>
      </c>
    </row>
    <row r="47" spans="1:12" ht="19.5" customHeight="1">
      <c r="A47" s="33">
        <v>38</v>
      </c>
      <c r="B47" s="115" t="s">
        <v>256</v>
      </c>
      <c r="C47" s="30">
        <v>901</v>
      </c>
      <c r="D47" s="116">
        <v>113</v>
      </c>
      <c r="E47" s="22" t="s">
        <v>155</v>
      </c>
      <c r="F47" s="22" t="s">
        <v>257</v>
      </c>
      <c r="G47" s="85"/>
      <c r="H47" s="85"/>
      <c r="I47" s="78">
        <v>30</v>
      </c>
      <c r="J47" s="78">
        <v>30</v>
      </c>
      <c r="K47" s="78">
        <v>14.1</v>
      </c>
      <c r="L47" s="117">
        <f t="shared" si="2"/>
        <v>47</v>
      </c>
    </row>
    <row r="48" spans="1:12" ht="39.75" customHeight="1">
      <c r="A48" s="24">
        <v>39</v>
      </c>
      <c r="B48" s="40" t="s">
        <v>280</v>
      </c>
      <c r="C48" s="24">
        <v>901</v>
      </c>
      <c r="D48" s="1">
        <v>113</v>
      </c>
      <c r="E48" s="2" t="s">
        <v>281</v>
      </c>
      <c r="F48" s="2"/>
      <c r="G48" s="88"/>
      <c r="H48" s="84"/>
      <c r="I48" s="64">
        <f>SUM(I49)</f>
        <v>643.8</v>
      </c>
      <c r="J48" s="64">
        <f>SUM(J49)</f>
        <v>674.1</v>
      </c>
      <c r="K48" s="64">
        <f>SUM(K49)</f>
        <v>311.4</v>
      </c>
      <c r="L48" s="65">
        <f t="shared" si="2"/>
        <v>46.19492656875834</v>
      </c>
    </row>
    <row r="49" spans="1:12" ht="37.5" customHeight="1">
      <c r="A49" s="24">
        <v>40</v>
      </c>
      <c r="B49" s="39" t="s">
        <v>266</v>
      </c>
      <c r="C49" s="25">
        <v>901</v>
      </c>
      <c r="D49" s="3">
        <v>113</v>
      </c>
      <c r="E49" s="4" t="s">
        <v>281</v>
      </c>
      <c r="F49" s="4" t="s">
        <v>65</v>
      </c>
      <c r="G49" s="77"/>
      <c r="H49" s="27"/>
      <c r="I49" s="71">
        <v>643.8</v>
      </c>
      <c r="J49" s="71">
        <v>674.1</v>
      </c>
      <c r="K49" s="71">
        <v>311.4</v>
      </c>
      <c r="L49" s="72">
        <f t="shared" si="2"/>
        <v>46.19492656875834</v>
      </c>
    </row>
    <row r="50" spans="1:12" ht="30" customHeight="1">
      <c r="A50" s="24">
        <v>41</v>
      </c>
      <c r="B50" s="40" t="s">
        <v>71</v>
      </c>
      <c r="C50" s="33">
        <v>901</v>
      </c>
      <c r="D50" s="1">
        <v>113</v>
      </c>
      <c r="E50" s="2" t="s">
        <v>156</v>
      </c>
      <c r="F50" s="4"/>
      <c r="G50" s="85"/>
      <c r="H50" s="85"/>
      <c r="I50" s="64">
        <f>I51</f>
        <v>50</v>
      </c>
      <c r="J50" s="64">
        <f>J51</f>
        <v>50</v>
      </c>
      <c r="K50" s="64">
        <f>K51</f>
        <v>5.3</v>
      </c>
      <c r="L50" s="65">
        <f aca="true" t="shared" si="3" ref="L50:L65">K50/J50*100</f>
        <v>10.6</v>
      </c>
    </row>
    <row r="51" spans="1:12" ht="38.25">
      <c r="A51" s="24">
        <v>42</v>
      </c>
      <c r="B51" s="39" t="s">
        <v>266</v>
      </c>
      <c r="C51" s="30">
        <v>901</v>
      </c>
      <c r="D51" s="3">
        <v>113</v>
      </c>
      <c r="E51" s="4" t="s">
        <v>156</v>
      </c>
      <c r="F51" s="4" t="s">
        <v>65</v>
      </c>
      <c r="G51" s="85"/>
      <c r="H51" s="85"/>
      <c r="I51" s="71">
        <v>50</v>
      </c>
      <c r="J51" s="71">
        <v>50</v>
      </c>
      <c r="K51" s="71">
        <v>5.3</v>
      </c>
      <c r="L51" s="72">
        <f t="shared" si="3"/>
        <v>10.6</v>
      </c>
    </row>
    <row r="52" spans="1:12" ht="47.25" customHeight="1">
      <c r="A52" s="24">
        <v>43</v>
      </c>
      <c r="B52" s="40" t="s">
        <v>72</v>
      </c>
      <c r="C52" s="24">
        <v>901</v>
      </c>
      <c r="D52" s="1">
        <v>113</v>
      </c>
      <c r="E52" s="2" t="s">
        <v>267</v>
      </c>
      <c r="F52" s="4"/>
      <c r="G52" s="77"/>
      <c r="H52" s="27"/>
      <c r="I52" s="64">
        <f>I53+I55</f>
        <v>106.5</v>
      </c>
      <c r="J52" s="64">
        <f>SUM(J53+J55)</f>
        <v>106.5</v>
      </c>
      <c r="K52" s="64">
        <f>SUM(K53+K55)</f>
        <v>8.7</v>
      </c>
      <c r="L52" s="65">
        <f t="shared" si="3"/>
        <v>8.16901408450704</v>
      </c>
    </row>
    <row r="53" spans="1:12" ht="71.25" customHeight="1">
      <c r="A53" s="24">
        <v>44</v>
      </c>
      <c r="B53" s="40" t="s">
        <v>73</v>
      </c>
      <c r="C53" s="24">
        <v>901</v>
      </c>
      <c r="D53" s="1">
        <v>113</v>
      </c>
      <c r="E53" s="2" t="s">
        <v>157</v>
      </c>
      <c r="F53" s="4"/>
      <c r="G53" s="77"/>
      <c r="H53" s="27"/>
      <c r="I53" s="76">
        <f>I54</f>
        <v>0.1</v>
      </c>
      <c r="J53" s="69">
        <f>SUM(J54)</f>
        <v>0.1</v>
      </c>
      <c r="K53" s="69">
        <f>SUM(K54)</f>
        <v>0</v>
      </c>
      <c r="L53" s="65">
        <f t="shared" si="3"/>
        <v>0</v>
      </c>
    </row>
    <row r="54" spans="1:12" ht="38.25">
      <c r="A54" s="24">
        <v>45</v>
      </c>
      <c r="B54" s="39" t="s">
        <v>266</v>
      </c>
      <c r="C54" s="25">
        <v>901</v>
      </c>
      <c r="D54" s="3">
        <v>113</v>
      </c>
      <c r="E54" s="4" t="s">
        <v>157</v>
      </c>
      <c r="F54" s="4" t="s">
        <v>65</v>
      </c>
      <c r="G54" s="77"/>
      <c r="H54" s="27"/>
      <c r="I54" s="78">
        <v>0.1</v>
      </c>
      <c r="J54" s="71">
        <v>0.1</v>
      </c>
      <c r="K54" s="71">
        <v>0</v>
      </c>
      <c r="L54" s="72">
        <f t="shared" si="3"/>
        <v>0</v>
      </c>
    </row>
    <row r="55" spans="1:12" ht="38.25">
      <c r="A55" s="24">
        <v>46</v>
      </c>
      <c r="B55" s="40" t="s">
        <v>74</v>
      </c>
      <c r="C55" s="24">
        <v>901</v>
      </c>
      <c r="D55" s="1">
        <v>113</v>
      </c>
      <c r="E55" s="2" t="s">
        <v>158</v>
      </c>
      <c r="F55" s="4"/>
      <c r="G55" s="77"/>
      <c r="H55" s="27"/>
      <c r="I55" s="76">
        <f>I56+I57</f>
        <v>106.4</v>
      </c>
      <c r="J55" s="69">
        <f>SUM(J56:J57)</f>
        <v>106.4</v>
      </c>
      <c r="K55" s="69">
        <f>SUM(K56:K57)</f>
        <v>8.7</v>
      </c>
      <c r="L55" s="65">
        <f t="shared" si="3"/>
        <v>8.176691729323307</v>
      </c>
    </row>
    <row r="56" spans="1:12" ht="27" customHeight="1">
      <c r="A56" s="24">
        <v>47</v>
      </c>
      <c r="B56" s="39" t="s">
        <v>260</v>
      </c>
      <c r="C56" s="25">
        <v>901</v>
      </c>
      <c r="D56" s="3">
        <v>113</v>
      </c>
      <c r="E56" s="4" t="s">
        <v>158</v>
      </c>
      <c r="F56" s="4" t="s">
        <v>41</v>
      </c>
      <c r="G56" s="77"/>
      <c r="H56" s="27"/>
      <c r="I56" s="78">
        <v>45.4</v>
      </c>
      <c r="J56" s="71">
        <v>45.4</v>
      </c>
      <c r="K56" s="71">
        <v>8.7</v>
      </c>
      <c r="L56" s="72">
        <v>4.2</v>
      </c>
    </row>
    <row r="57" spans="1:12" ht="38.25">
      <c r="A57" s="24">
        <v>48</v>
      </c>
      <c r="B57" s="39" t="s">
        <v>266</v>
      </c>
      <c r="C57" s="25">
        <v>901</v>
      </c>
      <c r="D57" s="3">
        <v>113</v>
      </c>
      <c r="E57" s="4" t="s">
        <v>158</v>
      </c>
      <c r="F57" s="4" t="s">
        <v>65</v>
      </c>
      <c r="G57" s="77"/>
      <c r="H57" s="27"/>
      <c r="I57" s="78">
        <v>61</v>
      </c>
      <c r="J57" s="73">
        <v>61</v>
      </c>
      <c r="K57" s="73">
        <v>0</v>
      </c>
      <c r="L57" s="72">
        <f t="shared" si="3"/>
        <v>0</v>
      </c>
    </row>
    <row r="58" spans="1:12" ht="22.5" customHeight="1">
      <c r="A58" s="24">
        <v>49</v>
      </c>
      <c r="B58" s="40" t="s">
        <v>75</v>
      </c>
      <c r="C58" s="24">
        <v>901</v>
      </c>
      <c r="D58" s="1">
        <v>113</v>
      </c>
      <c r="E58" s="2" t="s">
        <v>159</v>
      </c>
      <c r="F58" s="4"/>
      <c r="G58" s="77"/>
      <c r="H58" s="27"/>
      <c r="I58" s="64">
        <f>I59</f>
        <v>50</v>
      </c>
      <c r="J58" s="64">
        <f>SUM(J59)</f>
        <v>50</v>
      </c>
      <c r="K58" s="64">
        <f>SUM(K59)</f>
        <v>50</v>
      </c>
      <c r="L58" s="65">
        <f t="shared" si="3"/>
        <v>100</v>
      </c>
    </row>
    <row r="59" spans="1:12" ht="38.25">
      <c r="A59" s="24">
        <v>50</v>
      </c>
      <c r="B59" s="39" t="s">
        <v>266</v>
      </c>
      <c r="C59" s="25">
        <v>901</v>
      </c>
      <c r="D59" s="3">
        <v>113</v>
      </c>
      <c r="E59" s="4" t="s">
        <v>159</v>
      </c>
      <c r="F59" s="4" t="s">
        <v>65</v>
      </c>
      <c r="G59" s="77"/>
      <c r="H59" s="27"/>
      <c r="I59" s="71">
        <v>50</v>
      </c>
      <c r="J59" s="71">
        <v>50</v>
      </c>
      <c r="K59" s="71">
        <v>50</v>
      </c>
      <c r="L59" s="72">
        <f t="shared" si="3"/>
        <v>100</v>
      </c>
    </row>
    <row r="60" spans="1:12" ht="51">
      <c r="A60" s="24">
        <v>51</v>
      </c>
      <c r="B60" s="40" t="s">
        <v>275</v>
      </c>
      <c r="C60" s="24">
        <v>901</v>
      </c>
      <c r="D60" s="1">
        <v>113</v>
      </c>
      <c r="E60" s="2" t="s">
        <v>160</v>
      </c>
      <c r="F60" s="2"/>
      <c r="G60" s="77"/>
      <c r="H60" s="27"/>
      <c r="I60" s="64">
        <f>I61</f>
        <v>150</v>
      </c>
      <c r="J60" s="69">
        <f>SUM(J61)</f>
        <v>150</v>
      </c>
      <c r="K60" s="69">
        <f>SUM(K61)</f>
        <v>9.7</v>
      </c>
      <c r="L60" s="65">
        <f t="shared" si="3"/>
        <v>6.466666666666667</v>
      </c>
    </row>
    <row r="61" spans="1:12" ht="51">
      <c r="A61" s="24">
        <v>52</v>
      </c>
      <c r="B61" s="40" t="s">
        <v>68</v>
      </c>
      <c r="C61" s="24">
        <v>901</v>
      </c>
      <c r="D61" s="1">
        <v>113</v>
      </c>
      <c r="E61" s="2" t="s">
        <v>161</v>
      </c>
      <c r="F61" s="2"/>
      <c r="G61" s="77"/>
      <c r="H61" s="27"/>
      <c r="I61" s="64">
        <f>I62</f>
        <v>150</v>
      </c>
      <c r="J61" s="76">
        <f>SUM(J62)</f>
        <v>150</v>
      </c>
      <c r="K61" s="76">
        <f>SUM(K62)</f>
        <v>9.7</v>
      </c>
      <c r="L61" s="65">
        <f t="shared" si="3"/>
        <v>6.466666666666667</v>
      </c>
    </row>
    <row r="62" spans="1:12" ht="25.5">
      <c r="A62" s="24">
        <v>53</v>
      </c>
      <c r="B62" s="37" t="s">
        <v>126</v>
      </c>
      <c r="C62" s="24">
        <v>901</v>
      </c>
      <c r="D62" s="1">
        <v>113</v>
      </c>
      <c r="E62" s="2" t="s">
        <v>161</v>
      </c>
      <c r="F62" s="2"/>
      <c r="G62" s="77"/>
      <c r="H62" s="27"/>
      <c r="I62" s="64">
        <f>SUM(I63:I64)</f>
        <v>150</v>
      </c>
      <c r="J62" s="69">
        <f>SUM(J63:J64)</f>
        <v>150</v>
      </c>
      <c r="K62" s="69">
        <f>SUM(K63:K64)</f>
        <v>9.7</v>
      </c>
      <c r="L62" s="65">
        <f t="shared" si="3"/>
        <v>6.466666666666667</v>
      </c>
    </row>
    <row r="63" spans="1:12" ht="25.5">
      <c r="A63" s="24">
        <v>54</v>
      </c>
      <c r="B63" s="39" t="s">
        <v>260</v>
      </c>
      <c r="C63" s="25">
        <v>901</v>
      </c>
      <c r="D63" s="3">
        <v>113</v>
      </c>
      <c r="E63" s="4" t="s">
        <v>161</v>
      </c>
      <c r="F63" s="4" t="s">
        <v>41</v>
      </c>
      <c r="G63" s="86"/>
      <c r="H63" s="87"/>
      <c r="I63" s="71">
        <v>60</v>
      </c>
      <c r="J63" s="73">
        <v>60</v>
      </c>
      <c r="K63" s="73">
        <v>1.7</v>
      </c>
      <c r="L63" s="72">
        <f>K63/J63*100</f>
        <v>2.833333333333333</v>
      </c>
    </row>
    <row r="64" spans="1:12" ht="38.25">
      <c r="A64" s="24">
        <v>55</v>
      </c>
      <c r="B64" s="39" t="s">
        <v>266</v>
      </c>
      <c r="C64" s="25">
        <v>901</v>
      </c>
      <c r="D64" s="3">
        <v>113</v>
      </c>
      <c r="E64" s="4" t="s">
        <v>161</v>
      </c>
      <c r="F64" s="4" t="s">
        <v>65</v>
      </c>
      <c r="G64" s="77"/>
      <c r="H64" s="27"/>
      <c r="I64" s="71">
        <v>90</v>
      </c>
      <c r="J64" s="73">
        <v>90</v>
      </c>
      <c r="K64" s="73">
        <v>8</v>
      </c>
      <c r="L64" s="72">
        <f t="shared" si="3"/>
        <v>8.88888888888889</v>
      </c>
    </row>
    <row r="65" spans="1:12" ht="17.25" customHeight="1">
      <c r="A65" s="24">
        <v>56</v>
      </c>
      <c r="B65" s="37" t="s">
        <v>62</v>
      </c>
      <c r="C65" s="24">
        <v>901</v>
      </c>
      <c r="D65" s="1">
        <v>113</v>
      </c>
      <c r="E65" s="2" t="s">
        <v>144</v>
      </c>
      <c r="F65" s="2"/>
      <c r="G65" s="88"/>
      <c r="H65" s="84"/>
      <c r="I65" s="64">
        <f>SUM(I66+I68+I70)</f>
        <v>14.4</v>
      </c>
      <c r="J65" s="69">
        <f>SUM(J66+J68+J70)</f>
        <v>379.3</v>
      </c>
      <c r="K65" s="69">
        <f>SUM(K66+K68+K70)</f>
        <v>170.9</v>
      </c>
      <c r="L65" s="65">
        <f t="shared" si="3"/>
        <v>45.05668336409175</v>
      </c>
    </row>
    <row r="66" spans="1:12" ht="46.5" customHeight="1">
      <c r="A66" s="24">
        <v>57</v>
      </c>
      <c r="B66" s="112" t="s">
        <v>391</v>
      </c>
      <c r="C66" s="33">
        <v>901</v>
      </c>
      <c r="D66" s="113">
        <v>113</v>
      </c>
      <c r="E66" s="14" t="s">
        <v>392</v>
      </c>
      <c r="F66" s="22"/>
      <c r="G66" s="88"/>
      <c r="H66" s="84"/>
      <c r="I66" s="64">
        <f>SUM(I67)</f>
        <v>0</v>
      </c>
      <c r="J66" s="69">
        <f>SUM(J67)</f>
        <v>200</v>
      </c>
      <c r="K66" s="69">
        <f>SUM(K67)</f>
        <v>0</v>
      </c>
      <c r="L66" s="65">
        <f>K66/J66*100</f>
        <v>0</v>
      </c>
    </row>
    <row r="67" spans="1:12" ht="28.5" customHeight="1">
      <c r="A67" s="24">
        <v>58</v>
      </c>
      <c r="B67" s="118" t="s">
        <v>266</v>
      </c>
      <c r="C67" s="30">
        <v>901</v>
      </c>
      <c r="D67" s="116">
        <v>113</v>
      </c>
      <c r="E67" s="22" t="s">
        <v>392</v>
      </c>
      <c r="F67" s="22" t="s">
        <v>65</v>
      </c>
      <c r="G67" s="88"/>
      <c r="H67" s="84"/>
      <c r="I67" s="71">
        <v>0</v>
      </c>
      <c r="J67" s="73">
        <v>200</v>
      </c>
      <c r="K67" s="73">
        <v>0</v>
      </c>
      <c r="L67" s="72">
        <f>K67/J67*100</f>
        <v>0</v>
      </c>
    </row>
    <row r="68" spans="1:12" ht="25.5">
      <c r="A68" s="24">
        <v>59</v>
      </c>
      <c r="B68" s="5" t="s">
        <v>259</v>
      </c>
      <c r="C68" s="25">
        <v>901</v>
      </c>
      <c r="D68" s="1">
        <v>113</v>
      </c>
      <c r="E68" s="2" t="s">
        <v>261</v>
      </c>
      <c r="F68" s="4"/>
      <c r="G68" s="77"/>
      <c r="H68" s="27"/>
      <c r="I68" s="64">
        <f>SUM(I69)</f>
        <v>14.4</v>
      </c>
      <c r="J68" s="64">
        <f>SUM(J69)</f>
        <v>14.4</v>
      </c>
      <c r="K68" s="64">
        <f>SUM(K69)</f>
        <v>6</v>
      </c>
      <c r="L68" s="65">
        <f aca="true" t="shared" si="4" ref="L68:L76">K68/J68*100</f>
        <v>41.666666666666664</v>
      </c>
    </row>
    <row r="69" spans="1:12" ht="25.5">
      <c r="A69" s="24">
        <v>60</v>
      </c>
      <c r="B69" s="39" t="s">
        <v>260</v>
      </c>
      <c r="C69" s="25">
        <v>901</v>
      </c>
      <c r="D69" s="3">
        <v>113</v>
      </c>
      <c r="E69" s="4" t="s">
        <v>261</v>
      </c>
      <c r="F69" s="4" t="s">
        <v>41</v>
      </c>
      <c r="G69" s="77"/>
      <c r="H69" s="27"/>
      <c r="I69" s="71">
        <v>14.4</v>
      </c>
      <c r="J69" s="71">
        <v>14.4</v>
      </c>
      <c r="K69" s="71">
        <v>6</v>
      </c>
      <c r="L69" s="72">
        <f t="shared" si="4"/>
        <v>41.666666666666664</v>
      </c>
    </row>
    <row r="70" spans="1:12" ht="16.5" customHeight="1">
      <c r="A70" s="24">
        <v>61</v>
      </c>
      <c r="B70" s="37" t="s">
        <v>258</v>
      </c>
      <c r="C70" s="24">
        <v>901</v>
      </c>
      <c r="D70" s="1">
        <v>113</v>
      </c>
      <c r="E70" s="2" t="s">
        <v>268</v>
      </c>
      <c r="F70" s="2"/>
      <c r="G70" s="88"/>
      <c r="H70" s="84"/>
      <c r="I70" s="64">
        <f>SUM(I71)</f>
        <v>0</v>
      </c>
      <c r="J70" s="64">
        <f>SUM(J71)</f>
        <v>164.9</v>
      </c>
      <c r="K70" s="64">
        <f>SUM(K71)</f>
        <v>164.9</v>
      </c>
      <c r="L70" s="65">
        <f>SUM(L71)</f>
        <v>100</v>
      </c>
    </row>
    <row r="71" spans="1:12" ht="21" customHeight="1">
      <c r="A71" s="24">
        <v>62</v>
      </c>
      <c r="B71" s="120" t="s">
        <v>258</v>
      </c>
      <c r="C71" s="25">
        <v>901</v>
      </c>
      <c r="D71" s="3">
        <v>113</v>
      </c>
      <c r="E71" s="4" t="s">
        <v>268</v>
      </c>
      <c r="F71" s="4" t="s">
        <v>279</v>
      </c>
      <c r="G71" s="77"/>
      <c r="H71" s="27"/>
      <c r="I71" s="71">
        <v>0</v>
      </c>
      <c r="J71" s="71">
        <v>164.9</v>
      </c>
      <c r="K71" s="71">
        <v>164.9</v>
      </c>
      <c r="L71" s="72">
        <f>K71/J71*100</f>
        <v>100</v>
      </c>
    </row>
    <row r="72" spans="1:12" ht="15.75">
      <c r="A72" s="24">
        <v>63</v>
      </c>
      <c r="B72" s="38" t="s">
        <v>8</v>
      </c>
      <c r="C72" s="24">
        <v>901</v>
      </c>
      <c r="D72" s="1">
        <v>200</v>
      </c>
      <c r="E72" s="2"/>
      <c r="F72" s="4"/>
      <c r="G72" s="77"/>
      <c r="H72" s="27"/>
      <c r="I72" s="64">
        <f>I73</f>
        <v>224.4</v>
      </c>
      <c r="J72" s="69">
        <f>SUM(J73)</f>
        <v>224.4</v>
      </c>
      <c r="K72" s="69">
        <f>SUM(K73)</f>
        <v>77.1</v>
      </c>
      <c r="L72" s="65">
        <f t="shared" si="4"/>
        <v>34.35828877005348</v>
      </c>
    </row>
    <row r="73" spans="1:12" ht="23.25" customHeight="1">
      <c r="A73" s="24">
        <v>64</v>
      </c>
      <c r="B73" s="37" t="s">
        <v>9</v>
      </c>
      <c r="C73" s="24">
        <v>901</v>
      </c>
      <c r="D73" s="1">
        <v>203</v>
      </c>
      <c r="E73" s="2"/>
      <c r="F73" s="4"/>
      <c r="G73" s="77"/>
      <c r="H73" s="27"/>
      <c r="I73" s="64">
        <f>I74</f>
        <v>224.4</v>
      </c>
      <c r="J73" s="64">
        <f>J74</f>
        <v>224.4</v>
      </c>
      <c r="K73" s="64">
        <f>K74</f>
        <v>77.1</v>
      </c>
      <c r="L73" s="65">
        <f t="shared" si="4"/>
        <v>34.35828877005348</v>
      </c>
    </row>
    <row r="74" spans="1:12" ht="16.5" customHeight="1">
      <c r="A74" s="24">
        <v>65</v>
      </c>
      <c r="B74" s="37" t="s">
        <v>62</v>
      </c>
      <c r="C74" s="24">
        <v>901</v>
      </c>
      <c r="D74" s="1">
        <v>203</v>
      </c>
      <c r="E74" s="2" t="s">
        <v>144</v>
      </c>
      <c r="F74" s="4"/>
      <c r="G74" s="77"/>
      <c r="H74" s="27"/>
      <c r="I74" s="64">
        <f>I75</f>
        <v>224.4</v>
      </c>
      <c r="J74" s="64">
        <f>J75</f>
        <v>224.4</v>
      </c>
      <c r="K74" s="64">
        <f>K75</f>
        <v>77.1</v>
      </c>
      <c r="L74" s="65">
        <f t="shared" si="4"/>
        <v>34.35828877005348</v>
      </c>
    </row>
    <row r="75" spans="1:12" ht="29.25" customHeight="1">
      <c r="A75" s="24">
        <v>66</v>
      </c>
      <c r="B75" s="37" t="s">
        <v>34</v>
      </c>
      <c r="C75" s="24">
        <v>901</v>
      </c>
      <c r="D75" s="1">
        <v>203</v>
      </c>
      <c r="E75" s="2" t="s">
        <v>163</v>
      </c>
      <c r="F75" s="4"/>
      <c r="G75" s="77"/>
      <c r="H75" s="27"/>
      <c r="I75" s="76">
        <f>I76+I77</f>
        <v>224.4</v>
      </c>
      <c r="J75" s="64">
        <f>SUM(J76:J77)</f>
        <v>224.4</v>
      </c>
      <c r="K75" s="64">
        <f>SUM(K76:K77)</f>
        <v>77.1</v>
      </c>
      <c r="L75" s="65">
        <f t="shared" si="4"/>
        <v>34.35828877005348</v>
      </c>
    </row>
    <row r="76" spans="1:12" ht="25.5">
      <c r="A76" s="24">
        <v>67</v>
      </c>
      <c r="B76" s="39" t="s">
        <v>260</v>
      </c>
      <c r="C76" s="25">
        <v>901</v>
      </c>
      <c r="D76" s="3">
        <v>203</v>
      </c>
      <c r="E76" s="4" t="s">
        <v>164</v>
      </c>
      <c r="F76" s="4" t="s">
        <v>41</v>
      </c>
      <c r="G76" s="77"/>
      <c r="H76" s="27"/>
      <c r="I76" s="78">
        <v>200</v>
      </c>
      <c r="J76" s="71">
        <v>203</v>
      </c>
      <c r="K76" s="71">
        <v>75</v>
      </c>
      <c r="L76" s="72">
        <f t="shared" si="4"/>
        <v>36.94581280788177</v>
      </c>
    </row>
    <row r="77" spans="1:12" ht="33" customHeight="1">
      <c r="A77" s="24">
        <v>68</v>
      </c>
      <c r="B77" s="39" t="s">
        <v>266</v>
      </c>
      <c r="C77" s="25">
        <v>901</v>
      </c>
      <c r="D77" s="3">
        <v>203</v>
      </c>
      <c r="E77" s="4" t="s">
        <v>164</v>
      </c>
      <c r="F77" s="4" t="s">
        <v>65</v>
      </c>
      <c r="G77" s="5" t="s">
        <v>56</v>
      </c>
      <c r="H77" s="27"/>
      <c r="I77" s="78">
        <v>24.4</v>
      </c>
      <c r="J77" s="73">
        <v>21.4</v>
      </c>
      <c r="K77" s="73">
        <v>2.1</v>
      </c>
      <c r="L77" s="72">
        <f aca="true" t="shared" si="5" ref="L77:L96">K77/J77*100</f>
        <v>9.813084112149534</v>
      </c>
    </row>
    <row r="78" spans="1:12" ht="39" customHeight="1">
      <c r="A78" s="24">
        <v>69</v>
      </c>
      <c r="B78" s="38" t="s">
        <v>10</v>
      </c>
      <c r="C78" s="24">
        <v>901</v>
      </c>
      <c r="D78" s="1">
        <v>300</v>
      </c>
      <c r="E78" s="2"/>
      <c r="F78" s="4"/>
      <c r="G78" s="81" t="s">
        <v>44</v>
      </c>
      <c r="H78" s="27"/>
      <c r="I78" s="64">
        <f>SUM(I79+I89+I101)</f>
        <v>8058.5</v>
      </c>
      <c r="J78" s="64">
        <f>SUM(J79+J89+J101)</f>
        <v>8107.1</v>
      </c>
      <c r="K78" s="64">
        <f>SUM(K79+K89+K101)</f>
        <v>3863.1000000000004</v>
      </c>
      <c r="L78" s="65">
        <f t="shared" si="5"/>
        <v>47.650824585856846</v>
      </c>
    </row>
    <row r="79" spans="1:12" ht="42" customHeight="1">
      <c r="A79" s="24">
        <v>70</v>
      </c>
      <c r="B79" s="37" t="s">
        <v>276</v>
      </c>
      <c r="C79" s="24">
        <v>901</v>
      </c>
      <c r="D79" s="1">
        <v>309</v>
      </c>
      <c r="E79" s="2"/>
      <c r="F79" s="4"/>
      <c r="G79" s="5" t="s">
        <v>57</v>
      </c>
      <c r="H79" s="27"/>
      <c r="I79" s="64">
        <f>SUM(I80+I85)</f>
        <v>4025</v>
      </c>
      <c r="J79" s="64">
        <f>SUM(J80+J85)</f>
        <v>4073.6</v>
      </c>
      <c r="K79" s="64">
        <f>SUM(K80+K85)</f>
        <v>1588.8</v>
      </c>
      <c r="L79" s="65">
        <f t="shared" si="5"/>
        <v>39.002356637863315</v>
      </c>
    </row>
    <row r="80" spans="1:12" ht="45" customHeight="1">
      <c r="A80" s="24">
        <v>71</v>
      </c>
      <c r="B80" s="112" t="s">
        <v>335</v>
      </c>
      <c r="C80" s="24">
        <v>901</v>
      </c>
      <c r="D80" s="1">
        <v>309</v>
      </c>
      <c r="E80" s="2" t="s">
        <v>165</v>
      </c>
      <c r="F80" s="4"/>
      <c r="G80" s="81" t="s">
        <v>44</v>
      </c>
      <c r="H80" s="27"/>
      <c r="I80" s="64">
        <f>I81++I83</f>
        <v>719</v>
      </c>
      <c r="J80" s="64">
        <f>SUM(J81+J83)</f>
        <v>767.6</v>
      </c>
      <c r="K80" s="64">
        <f>SUM(K81+K83)</f>
        <v>200</v>
      </c>
      <c r="L80" s="65">
        <f t="shared" si="5"/>
        <v>26.055237102657635</v>
      </c>
    </row>
    <row r="81" spans="1:12" ht="27.75" customHeight="1">
      <c r="A81" s="24">
        <v>72</v>
      </c>
      <c r="B81" s="37" t="s">
        <v>135</v>
      </c>
      <c r="C81" s="24">
        <v>901</v>
      </c>
      <c r="D81" s="1">
        <v>309</v>
      </c>
      <c r="E81" s="2" t="s">
        <v>166</v>
      </c>
      <c r="F81" s="4"/>
      <c r="G81" s="5" t="s">
        <v>58</v>
      </c>
      <c r="H81" s="27"/>
      <c r="I81" s="64">
        <f>I82</f>
        <v>200</v>
      </c>
      <c r="J81" s="64">
        <f>J82</f>
        <v>200</v>
      </c>
      <c r="K81" s="64">
        <f>K82</f>
        <v>200</v>
      </c>
      <c r="L81" s="65">
        <f t="shared" si="5"/>
        <v>100</v>
      </c>
    </row>
    <row r="82" spans="1:12" ht="25.5" customHeight="1">
      <c r="A82" s="24">
        <v>73</v>
      </c>
      <c r="B82" s="39" t="s">
        <v>266</v>
      </c>
      <c r="C82" s="25">
        <v>901</v>
      </c>
      <c r="D82" s="3">
        <v>309</v>
      </c>
      <c r="E82" s="4" t="s">
        <v>166</v>
      </c>
      <c r="F82" s="4" t="s">
        <v>65</v>
      </c>
      <c r="G82" s="81" t="s">
        <v>44</v>
      </c>
      <c r="H82" s="27"/>
      <c r="I82" s="71">
        <v>200</v>
      </c>
      <c r="J82" s="73">
        <v>200</v>
      </c>
      <c r="K82" s="73">
        <v>200</v>
      </c>
      <c r="L82" s="72">
        <f t="shared" si="5"/>
        <v>100</v>
      </c>
    </row>
    <row r="83" spans="1:12" ht="27.75" customHeight="1">
      <c r="A83" s="24">
        <v>74</v>
      </c>
      <c r="B83" s="123" t="s">
        <v>336</v>
      </c>
      <c r="C83" s="24">
        <v>901</v>
      </c>
      <c r="D83" s="1">
        <v>309</v>
      </c>
      <c r="E83" s="2" t="s">
        <v>167</v>
      </c>
      <c r="F83" s="4"/>
      <c r="G83" s="77"/>
      <c r="H83" s="27"/>
      <c r="I83" s="64">
        <f>I84</f>
        <v>519</v>
      </c>
      <c r="J83" s="64">
        <f aca="true" t="shared" si="6" ref="J83:K85">J84</f>
        <v>567.6</v>
      </c>
      <c r="K83" s="64">
        <f t="shared" si="6"/>
        <v>0</v>
      </c>
      <c r="L83" s="65">
        <f t="shared" si="5"/>
        <v>0</v>
      </c>
    </row>
    <row r="84" spans="1:12" ht="31.5" customHeight="1">
      <c r="A84" s="24">
        <v>75</v>
      </c>
      <c r="B84" s="39" t="s">
        <v>266</v>
      </c>
      <c r="C84" s="25">
        <v>901</v>
      </c>
      <c r="D84" s="3">
        <v>309</v>
      </c>
      <c r="E84" s="4" t="s">
        <v>167</v>
      </c>
      <c r="F84" s="4" t="s">
        <v>65</v>
      </c>
      <c r="G84" s="77"/>
      <c r="H84" s="27"/>
      <c r="I84" s="71">
        <v>519</v>
      </c>
      <c r="J84" s="71">
        <v>567.6</v>
      </c>
      <c r="K84" s="71">
        <v>0</v>
      </c>
      <c r="L84" s="72">
        <f t="shared" si="5"/>
        <v>0</v>
      </c>
    </row>
    <row r="85" spans="1:12" ht="40.5" customHeight="1">
      <c r="A85" s="24">
        <v>76</v>
      </c>
      <c r="B85" s="37" t="s">
        <v>153</v>
      </c>
      <c r="C85" s="24">
        <v>901</v>
      </c>
      <c r="D85" s="1">
        <v>309</v>
      </c>
      <c r="E85" s="2" t="s">
        <v>154</v>
      </c>
      <c r="F85" s="4"/>
      <c r="G85" s="77"/>
      <c r="H85" s="27"/>
      <c r="I85" s="64">
        <f>I86</f>
        <v>3306</v>
      </c>
      <c r="J85" s="64">
        <f t="shared" si="6"/>
        <v>3306</v>
      </c>
      <c r="K85" s="64">
        <f t="shared" si="6"/>
        <v>1388.8</v>
      </c>
      <c r="L85" s="65">
        <f t="shared" si="5"/>
        <v>42.00846944948578</v>
      </c>
    </row>
    <row r="86" spans="1:12" ht="38.25">
      <c r="A86" s="24">
        <v>77</v>
      </c>
      <c r="B86" s="37" t="s">
        <v>76</v>
      </c>
      <c r="C86" s="48">
        <v>901</v>
      </c>
      <c r="D86" s="1">
        <v>309</v>
      </c>
      <c r="E86" s="2" t="s">
        <v>168</v>
      </c>
      <c r="F86" s="4"/>
      <c r="G86" s="77"/>
      <c r="H86" s="27"/>
      <c r="I86" s="64">
        <f>SUM(I87:I88)</f>
        <v>3306</v>
      </c>
      <c r="J86" s="76">
        <f>SUM(J87:J88)</f>
        <v>3306</v>
      </c>
      <c r="K86" s="76">
        <f>SUM(K87:K88)</f>
        <v>1388.8</v>
      </c>
      <c r="L86" s="65">
        <f t="shared" si="5"/>
        <v>42.00846944948578</v>
      </c>
    </row>
    <row r="87" spans="1:12" ht="28.5" customHeight="1">
      <c r="A87" s="33">
        <v>78</v>
      </c>
      <c r="B87" s="115" t="s">
        <v>70</v>
      </c>
      <c r="C87" s="30">
        <v>901</v>
      </c>
      <c r="D87" s="116">
        <v>309</v>
      </c>
      <c r="E87" s="22" t="s">
        <v>168</v>
      </c>
      <c r="F87" s="22" t="s">
        <v>35</v>
      </c>
      <c r="G87" s="85"/>
      <c r="H87" s="85"/>
      <c r="I87" s="78">
        <v>2161.9</v>
      </c>
      <c r="J87" s="78">
        <v>2161.9</v>
      </c>
      <c r="K87" s="78">
        <v>1103</v>
      </c>
      <c r="L87" s="117">
        <f t="shared" si="5"/>
        <v>51.01993616726028</v>
      </c>
    </row>
    <row r="88" spans="1:12" ht="38.25">
      <c r="A88" s="24">
        <v>79</v>
      </c>
      <c r="B88" s="39" t="s">
        <v>266</v>
      </c>
      <c r="C88" s="25">
        <v>901</v>
      </c>
      <c r="D88" s="46">
        <v>309</v>
      </c>
      <c r="E88" s="47" t="s">
        <v>168</v>
      </c>
      <c r="F88" s="47" t="s">
        <v>65</v>
      </c>
      <c r="G88" s="77"/>
      <c r="H88" s="27"/>
      <c r="I88" s="71">
        <v>1144.1</v>
      </c>
      <c r="J88" s="73">
        <v>1144.1</v>
      </c>
      <c r="K88" s="73">
        <v>285.8</v>
      </c>
      <c r="L88" s="72">
        <f t="shared" si="5"/>
        <v>24.980333886898002</v>
      </c>
    </row>
    <row r="89" spans="1:12" ht="18.75" customHeight="1">
      <c r="A89" s="24">
        <v>80</v>
      </c>
      <c r="B89" s="37" t="s">
        <v>61</v>
      </c>
      <c r="C89" s="24">
        <v>901</v>
      </c>
      <c r="D89" s="1">
        <v>310</v>
      </c>
      <c r="E89" s="2"/>
      <c r="F89" s="4"/>
      <c r="G89" s="77"/>
      <c r="H89" s="27"/>
      <c r="I89" s="64">
        <f aca="true" t="shared" si="7" ref="I89:K90">SUM(I90)</f>
        <v>3943.5</v>
      </c>
      <c r="J89" s="64">
        <f t="shared" si="7"/>
        <v>3943.5</v>
      </c>
      <c r="K89" s="64">
        <f t="shared" si="7"/>
        <v>2274.3</v>
      </c>
      <c r="L89" s="65">
        <f t="shared" si="5"/>
        <v>57.67211867630279</v>
      </c>
    </row>
    <row r="90" spans="1:12" ht="31.5" customHeight="1">
      <c r="A90" s="33">
        <v>81</v>
      </c>
      <c r="B90" s="37" t="s">
        <v>169</v>
      </c>
      <c r="C90" s="24">
        <v>901</v>
      </c>
      <c r="D90" s="1">
        <v>310</v>
      </c>
      <c r="E90" s="2" t="s">
        <v>170</v>
      </c>
      <c r="F90" s="4"/>
      <c r="G90" s="77"/>
      <c r="H90" s="27"/>
      <c r="I90" s="64">
        <f t="shared" si="7"/>
        <v>3943.5</v>
      </c>
      <c r="J90" s="64">
        <f t="shared" si="7"/>
        <v>3943.5</v>
      </c>
      <c r="K90" s="64">
        <f t="shared" si="7"/>
        <v>2274.3</v>
      </c>
      <c r="L90" s="65">
        <f t="shared" si="5"/>
        <v>57.67211867630279</v>
      </c>
    </row>
    <row r="91" spans="1:12" ht="69" customHeight="1">
      <c r="A91" s="33">
        <v>82</v>
      </c>
      <c r="B91" s="123" t="s">
        <v>337</v>
      </c>
      <c r="C91" s="24">
        <v>901</v>
      </c>
      <c r="D91" s="1">
        <v>310</v>
      </c>
      <c r="E91" s="2" t="s">
        <v>338</v>
      </c>
      <c r="F91" s="4"/>
      <c r="G91" s="77"/>
      <c r="H91" s="27"/>
      <c r="I91" s="64">
        <f>SUM(I92+I94+I97+I99)</f>
        <v>3943.5</v>
      </c>
      <c r="J91" s="64">
        <f>SUM(J92+J94+J97+J99)</f>
        <v>3943.5</v>
      </c>
      <c r="K91" s="64">
        <f>SUM(K92+K94+K97+K99)</f>
        <v>2274.3</v>
      </c>
      <c r="L91" s="65">
        <f t="shared" si="5"/>
        <v>57.67211867630279</v>
      </c>
    </row>
    <row r="92" spans="1:12" ht="51">
      <c r="A92" s="24">
        <v>83</v>
      </c>
      <c r="B92" s="112" t="s">
        <v>282</v>
      </c>
      <c r="C92" s="33">
        <v>901</v>
      </c>
      <c r="D92" s="1">
        <v>310</v>
      </c>
      <c r="E92" s="2" t="s">
        <v>171</v>
      </c>
      <c r="F92" s="4"/>
      <c r="G92" s="85"/>
      <c r="H92" s="85"/>
      <c r="I92" s="76">
        <f>SUM(I93:I93)</f>
        <v>3397</v>
      </c>
      <c r="J92" s="76">
        <f>SUM(J93:J93)</f>
        <v>3397</v>
      </c>
      <c r="K92" s="76">
        <f>SUM(K93:K93)</f>
        <v>1893</v>
      </c>
      <c r="L92" s="114">
        <f t="shared" si="5"/>
        <v>55.725640270827206</v>
      </c>
    </row>
    <row r="93" spans="1:12" ht="38.25">
      <c r="A93" s="24">
        <v>84</v>
      </c>
      <c r="B93" s="39" t="s">
        <v>283</v>
      </c>
      <c r="C93" s="25">
        <v>901</v>
      </c>
      <c r="D93" s="3">
        <v>310</v>
      </c>
      <c r="E93" s="4" t="s">
        <v>171</v>
      </c>
      <c r="F93" s="4" t="s">
        <v>284</v>
      </c>
      <c r="G93" s="77"/>
      <c r="H93" s="27"/>
      <c r="I93" s="71">
        <v>3397</v>
      </c>
      <c r="J93" s="71">
        <v>3397</v>
      </c>
      <c r="K93" s="71">
        <v>1893</v>
      </c>
      <c r="L93" s="72">
        <f t="shared" si="5"/>
        <v>55.725640270827206</v>
      </c>
    </row>
    <row r="94" spans="1:12" ht="25.5">
      <c r="A94" s="24">
        <v>85</v>
      </c>
      <c r="B94" s="37" t="s">
        <v>77</v>
      </c>
      <c r="C94" s="24">
        <v>901</v>
      </c>
      <c r="D94" s="1">
        <v>310</v>
      </c>
      <c r="E94" s="2" t="s">
        <v>172</v>
      </c>
      <c r="F94" s="4"/>
      <c r="G94" s="77"/>
      <c r="H94" s="27"/>
      <c r="I94" s="64">
        <f>I95+I96</f>
        <v>45</v>
      </c>
      <c r="J94" s="69">
        <f>SUM(J95:J96)</f>
        <v>45</v>
      </c>
      <c r="K94" s="69">
        <f>SUM(K95:K96)</f>
        <v>0</v>
      </c>
      <c r="L94" s="65">
        <f t="shared" si="5"/>
        <v>0</v>
      </c>
    </row>
    <row r="95" spans="1:12" ht="38.25">
      <c r="A95" s="24">
        <v>86</v>
      </c>
      <c r="B95" s="39" t="s">
        <v>266</v>
      </c>
      <c r="C95" s="25">
        <v>901</v>
      </c>
      <c r="D95" s="3">
        <v>310</v>
      </c>
      <c r="E95" s="4" t="s">
        <v>172</v>
      </c>
      <c r="F95" s="4" t="s">
        <v>65</v>
      </c>
      <c r="G95" s="77"/>
      <c r="H95" s="27"/>
      <c r="I95" s="71">
        <v>14</v>
      </c>
      <c r="J95" s="71">
        <v>14</v>
      </c>
      <c r="K95" s="71">
        <v>0</v>
      </c>
      <c r="L95" s="72">
        <f t="shared" si="5"/>
        <v>0</v>
      </c>
    </row>
    <row r="96" spans="1:12" ht="38.25">
      <c r="A96" s="24">
        <v>87</v>
      </c>
      <c r="B96" s="39" t="s">
        <v>119</v>
      </c>
      <c r="C96" s="25">
        <v>901</v>
      </c>
      <c r="D96" s="3">
        <v>310</v>
      </c>
      <c r="E96" s="4" t="s">
        <v>172</v>
      </c>
      <c r="F96" s="4" t="s">
        <v>45</v>
      </c>
      <c r="G96" s="89"/>
      <c r="H96" s="84"/>
      <c r="I96" s="71">
        <v>31</v>
      </c>
      <c r="J96" s="71">
        <v>31</v>
      </c>
      <c r="K96" s="71">
        <v>0</v>
      </c>
      <c r="L96" s="72">
        <f t="shared" si="5"/>
        <v>0</v>
      </c>
    </row>
    <row r="97" spans="1:12" ht="38.25">
      <c r="A97" s="24">
        <v>88</v>
      </c>
      <c r="B97" s="93" t="s">
        <v>269</v>
      </c>
      <c r="C97" s="24">
        <v>901</v>
      </c>
      <c r="D97" s="1">
        <v>310</v>
      </c>
      <c r="E97" s="2" t="s">
        <v>270</v>
      </c>
      <c r="F97" s="2"/>
      <c r="G97" s="89"/>
      <c r="H97" s="84"/>
      <c r="I97" s="64">
        <f>SUM(I98)</f>
        <v>371.5</v>
      </c>
      <c r="J97" s="64">
        <f>SUM(J98)</f>
        <v>371.5</v>
      </c>
      <c r="K97" s="64">
        <f>SUM(K98)</f>
        <v>292.8</v>
      </c>
      <c r="L97" s="65">
        <f>SUM(L98)</f>
        <v>78.81561238223419</v>
      </c>
    </row>
    <row r="98" spans="1:12" ht="38.25">
      <c r="A98" s="24">
        <v>89</v>
      </c>
      <c r="B98" s="39" t="s">
        <v>266</v>
      </c>
      <c r="C98" s="25">
        <v>901</v>
      </c>
      <c r="D98" s="3">
        <v>310</v>
      </c>
      <c r="E98" s="4" t="s">
        <v>270</v>
      </c>
      <c r="F98" s="4" t="s">
        <v>65</v>
      </c>
      <c r="G98" s="89"/>
      <c r="H98" s="84"/>
      <c r="I98" s="71">
        <v>371.5</v>
      </c>
      <c r="J98" s="71">
        <v>371.5</v>
      </c>
      <c r="K98" s="71">
        <v>292.8</v>
      </c>
      <c r="L98" s="72">
        <f aca="true" t="shared" si="8" ref="L98:L103">K98/J98*100</f>
        <v>78.81561238223419</v>
      </c>
    </row>
    <row r="99" spans="1:12" ht="37.5" customHeight="1">
      <c r="A99" s="24">
        <v>90</v>
      </c>
      <c r="B99" s="37" t="s">
        <v>285</v>
      </c>
      <c r="C99" s="24">
        <v>901</v>
      </c>
      <c r="D99" s="1">
        <v>310</v>
      </c>
      <c r="E99" s="2" t="s">
        <v>286</v>
      </c>
      <c r="F99" s="2"/>
      <c r="G99" s="89"/>
      <c r="H99" s="84"/>
      <c r="I99" s="64">
        <f>SUM(I100)</f>
        <v>130</v>
      </c>
      <c r="J99" s="64">
        <f>SUM(J100)</f>
        <v>130</v>
      </c>
      <c r="K99" s="64">
        <f>SUM(K100)</f>
        <v>88.5</v>
      </c>
      <c r="L99" s="65">
        <f t="shared" si="8"/>
        <v>68.07692307692308</v>
      </c>
    </row>
    <row r="100" spans="1:12" ht="30.75" customHeight="1">
      <c r="A100" s="24">
        <v>91</v>
      </c>
      <c r="B100" s="39" t="s">
        <v>266</v>
      </c>
      <c r="C100" s="25">
        <v>901</v>
      </c>
      <c r="D100" s="3">
        <v>310</v>
      </c>
      <c r="E100" s="4" t="s">
        <v>286</v>
      </c>
      <c r="F100" s="4" t="s">
        <v>65</v>
      </c>
      <c r="G100" s="89"/>
      <c r="H100" s="84"/>
      <c r="I100" s="71">
        <v>130</v>
      </c>
      <c r="J100" s="71">
        <v>130</v>
      </c>
      <c r="K100" s="71">
        <v>88.5</v>
      </c>
      <c r="L100" s="72">
        <f t="shared" si="8"/>
        <v>68.07692307692308</v>
      </c>
    </row>
    <row r="101" spans="1:12" ht="29.25" customHeight="1">
      <c r="A101" s="24">
        <v>92</v>
      </c>
      <c r="B101" s="37" t="s">
        <v>59</v>
      </c>
      <c r="C101" s="24">
        <v>901</v>
      </c>
      <c r="D101" s="1">
        <v>314</v>
      </c>
      <c r="E101" s="2"/>
      <c r="F101" s="4"/>
      <c r="G101" s="77"/>
      <c r="H101" s="27"/>
      <c r="I101" s="64">
        <f>SUM(I102+I104+I109+I114)</f>
        <v>90</v>
      </c>
      <c r="J101" s="64">
        <f>SUM(J102+J104+J109+J114)</f>
        <v>90</v>
      </c>
      <c r="K101" s="64">
        <f>SUM(K102+K104+K109+K114)</f>
        <v>0</v>
      </c>
      <c r="L101" s="65">
        <f t="shared" si="8"/>
        <v>0</v>
      </c>
    </row>
    <row r="102" spans="1:12" ht="51">
      <c r="A102" s="24">
        <v>93</v>
      </c>
      <c r="B102" s="37" t="s">
        <v>339</v>
      </c>
      <c r="C102" s="24">
        <v>901</v>
      </c>
      <c r="D102" s="1">
        <v>314</v>
      </c>
      <c r="E102" s="2" t="s">
        <v>175</v>
      </c>
      <c r="F102" s="4"/>
      <c r="G102" s="77"/>
      <c r="H102" s="27"/>
      <c r="I102" s="64">
        <f>I103</f>
        <v>20</v>
      </c>
      <c r="J102" s="69">
        <f>SUM(J103)</f>
        <v>20</v>
      </c>
      <c r="K102" s="69">
        <f>SUM(K103)</f>
        <v>0</v>
      </c>
      <c r="L102" s="65">
        <f t="shared" si="8"/>
        <v>0</v>
      </c>
    </row>
    <row r="103" spans="1:12" ht="32.25" customHeight="1">
      <c r="A103" s="24">
        <v>94</v>
      </c>
      <c r="B103" s="39" t="s">
        <v>266</v>
      </c>
      <c r="C103" s="25">
        <v>901</v>
      </c>
      <c r="D103" s="3">
        <v>314</v>
      </c>
      <c r="E103" s="4" t="s">
        <v>175</v>
      </c>
      <c r="F103" s="4" t="s">
        <v>65</v>
      </c>
      <c r="G103" s="77"/>
      <c r="H103" s="27"/>
      <c r="I103" s="71">
        <v>20</v>
      </c>
      <c r="J103" s="73">
        <v>20</v>
      </c>
      <c r="K103" s="73">
        <v>0</v>
      </c>
      <c r="L103" s="72">
        <f t="shared" si="8"/>
        <v>0</v>
      </c>
    </row>
    <row r="104" spans="1:12" ht="38.25">
      <c r="A104" s="24">
        <v>95</v>
      </c>
      <c r="B104" s="37" t="s">
        <v>287</v>
      </c>
      <c r="C104" s="24">
        <v>901</v>
      </c>
      <c r="D104" s="1">
        <v>314</v>
      </c>
      <c r="E104" s="2" t="s">
        <v>294</v>
      </c>
      <c r="F104" s="2"/>
      <c r="G104" s="88"/>
      <c r="H104" s="84"/>
      <c r="I104" s="64">
        <f>SUM(I105+I107)</f>
        <v>20</v>
      </c>
      <c r="J104" s="69">
        <f>SUM(J105+J107)</f>
        <v>20</v>
      </c>
      <c r="K104" s="69">
        <f>SUM(K105+K107)</f>
        <v>0</v>
      </c>
      <c r="L104" s="65">
        <f aca="true" t="shared" si="9" ref="L104:L109">K104/J104*100</f>
        <v>0</v>
      </c>
    </row>
    <row r="105" spans="1:12" ht="51">
      <c r="A105" s="24">
        <v>96</v>
      </c>
      <c r="B105" s="121" t="s">
        <v>340</v>
      </c>
      <c r="C105" s="24">
        <v>901</v>
      </c>
      <c r="D105" s="1">
        <v>314</v>
      </c>
      <c r="E105" s="2" t="s">
        <v>295</v>
      </c>
      <c r="F105" s="2"/>
      <c r="G105" s="88"/>
      <c r="H105" s="84"/>
      <c r="I105" s="64">
        <f>SUM(I106)</f>
        <v>10</v>
      </c>
      <c r="J105" s="69">
        <f>SUM(J106)</f>
        <v>10</v>
      </c>
      <c r="K105" s="69">
        <f>SUM(K106)</f>
        <v>0</v>
      </c>
      <c r="L105" s="65">
        <f t="shared" si="9"/>
        <v>0</v>
      </c>
    </row>
    <row r="106" spans="1:12" ht="33" customHeight="1">
      <c r="A106" s="24">
        <v>97</v>
      </c>
      <c r="B106" s="39" t="s">
        <v>266</v>
      </c>
      <c r="C106" s="25">
        <v>901</v>
      </c>
      <c r="D106" s="3">
        <v>314</v>
      </c>
      <c r="E106" s="4" t="s">
        <v>295</v>
      </c>
      <c r="F106" s="4" t="s">
        <v>65</v>
      </c>
      <c r="G106" s="77"/>
      <c r="H106" s="27"/>
      <c r="I106" s="71">
        <v>10</v>
      </c>
      <c r="J106" s="73">
        <v>10</v>
      </c>
      <c r="K106" s="73">
        <v>0</v>
      </c>
      <c r="L106" s="72">
        <f t="shared" si="9"/>
        <v>0</v>
      </c>
    </row>
    <row r="107" spans="1:12" ht="25.5">
      <c r="A107" s="24">
        <v>98</v>
      </c>
      <c r="B107" s="121" t="s">
        <v>288</v>
      </c>
      <c r="C107" s="24">
        <v>901</v>
      </c>
      <c r="D107" s="1">
        <v>314</v>
      </c>
      <c r="E107" s="2" t="s">
        <v>296</v>
      </c>
      <c r="F107" s="2"/>
      <c r="G107" s="88"/>
      <c r="H107" s="84"/>
      <c r="I107" s="64">
        <f>SUM(I108)</f>
        <v>10</v>
      </c>
      <c r="J107" s="69">
        <f>SUM(J108)</f>
        <v>10</v>
      </c>
      <c r="K107" s="69">
        <f>SUM(K108)</f>
        <v>0</v>
      </c>
      <c r="L107" s="65">
        <f t="shared" si="9"/>
        <v>0</v>
      </c>
    </row>
    <row r="108" spans="1:12" ht="32.25" customHeight="1">
      <c r="A108" s="24">
        <v>99</v>
      </c>
      <c r="B108" s="39" t="s">
        <v>266</v>
      </c>
      <c r="C108" s="25">
        <v>901</v>
      </c>
      <c r="D108" s="3">
        <v>314</v>
      </c>
      <c r="E108" s="4" t="s">
        <v>296</v>
      </c>
      <c r="F108" s="4" t="s">
        <v>65</v>
      </c>
      <c r="G108" s="77"/>
      <c r="H108" s="27"/>
      <c r="I108" s="71">
        <v>10</v>
      </c>
      <c r="J108" s="73">
        <v>10</v>
      </c>
      <c r="K108" s="73">
        <v>0</v>
      </c>
      <c r="L108" s="72">
        <f t="shared" si="9"/>
        <v>0</v>
      </c>
    </row>
    <row r="109" spans="1:12" ht="51">
      <c r="A109" s="24">
        <v>100</v>
      </c>
      <c r="B109" s="122" t="s">
        <v>341</v>
      </c>
      <c r="C109" s="24">
        <v>901</v>
      </c>
      <c r="D109" s="1">
        <v>314</v>
      </c>
      <c r="E109" s="2" t="s">
        <v>297</v>
      </c>
      <c r="F109" s="2"/>
      <c r="G109" s="88"/>
      <c r="H109" s="84"/>
      <c r="I109" s="64">
        <f>SUM(I110+I112)</f>
        <v>8</v>
      </c>
      <c r="J109" s="69">
        <f>SUM(J110+J112)</f>
        <v>8</v>
      </c>
      <c r="K109" s="69">
        <f>SUM(K110+K112)</f>
        <v>0</v>
      </c>
      <c r="L109" s="65">
        <f t="shared" si="9"/>
        <v>0</v>
      </c>
    </row>
    <row r="110" spans="1:12" ht="25.5">
      <c r="A110" s="24">
        <v>101</v>
      </c>
      <c r="B110" s="123" t="s">
        <v>289</v>
      </c>
      <c r="C110" s="24">
        <v>901</v>
      </c>
      <c r="D110" s="1">
        <v>314</v>
      </c>
      <c r="E110" s="2" t="s">
        <v>298</v>
      </c>
      <c r="F110" s="2"/>
      <c r="G110" s="88"/>
      <c r="H110" s="84"/>
      <c r="I110" s="64">
        <f>SUM(I111)</f>
        <v>2</v>
      </c>
      <c r="J110" s="69">
        <f>SUM(J111)</f>
        <v>2</v>
      </c>
      <c r="K110" s="69">
        <f>SUM(K111)</f>
        <v>0</v>
      </c>
      <c r="L110" s="65">
        <v>0</v>
      </c>
    </row>
    <row r="111" spans="1:12" ht="31.5" customHeight="1">
      <c r="A111" s="24">
        <v>102</v>
      </c>
      <c r="B111" s="39" t="s">
        <v>266</v>
      </c>
      <c r="C111" s="25">
        <v>901</v>
      </c>
      <c r="D111" s="3">
        <v>314</v>
      </c>
      <c r="E111" s="4" t="s">
        <v>298</v>
      </c>
      <c r="F111" s="4" t="s">
        <v>65</v>
      </c>
      <c r="G111" s="77"/>
      <c r="H111" s="27"/>
      <c r="I111" s="71">
        <v>2</v>
      </c>
      <c r="J111" s="73">
        <v>2</v>
      </c>
      <c r="K111" s="73">
        <v>0</v>
      </c>
      <c r="L111" s="72">
        <f aca="true" t="shared" si="10" ref="L111:L117">K111/J111*100</f>
        <v>0</v>
      </c>
    </row>
    <row r="112" spans="1:12" ht="51">
      <c r="A112" s="24">
        <v>103</v>
      </c>
      <c r="B112" s="123" t="s">
        <v>290</v>
      </c>
      <c r="C112" s="24">
        <v>901</v>
      </c>
      <c r="D112" s="1">
        <v>314</v>
      </c>
      <c r="E112" s="2" t="s">
        <v>299</v>
      </c>
      <c r="F112" s="2"/>
      <c r="G112" s="88"/>
      <c r="H112" s="84"/>
      <c r="I112" s="64">
        <f>SUM(I113)</f>
        <v>6</v>
      </c>
      <c r="J112" s="69">
        <f>SUM(J113)</f>
        <v>6</v>
      </c>
      <c r="K112" s="69">
        <f>SUM(K113)</f>
        <v>0</v>
      </c>
      <c r="L112" s="65">
        <f t="shared" si="10"/>
        <v>0</v>
      </c>
    </row>
    <row r="113" spans="1:12" ht="32.25" customHeight="1">
      <c r="A113" s="24">
        <v>104</v>
      </c>
      <c r="B113" s="39" t="s">
        <v>266</v>
      </c>
      <c r="C113" s="25">
        <v>901</v>
      </c>
      <c r="D113" s="3">
        <v>314</v>
      </c>
      <c r="E113" s="4" t="s">
        <v>299</v>
      </c>
      <c r="F113" s="4" t="s">
        <v>65</v>
      </c>
      <c r="G113" s="77"/>
      <c r="H113" s="27"/>
      <c r="I113" s="71">
        <v>6</v>
      </c>
      <c r="J113" s="73">
        <v>6</v>
      </c>
      <c r="K113" s="73">
        <v>0</v>
      </c>
      <c r="L113" s="72">
        <f t="shared" si="10"/>
        <v>0</v>
      </c>
    </row>
    <row r="114" spans="1:12" ht="38.25">
      <c r="A114" s="24">
        <v>105</v>
      </c>
      <c r="B114" s="37" t="s">
        <v>291</v>
      </c>
      <c r="C114" s="24">
        <v>901</v>
      </c>
      <c r="D114" s="1">
        <v>314</v>
      </c>
      <c r="E114" s="2" t="s">
        <v>342</v>
      </c>
      <c r="F114" s="2"/>
      <c r="G114" s="88"/>
      <c r="H114" s="84"/>
      <c r="I114" s="64">
        <f>SUM(I115+I117)</f>
        <v>42</v>
      </c>
      <c r="J114" s="69">
        <f>SUM(J115+J117)</f>
        <v>42</v>
      </c>
      <c r="K114" s="69">
        <f>SUM(K115+K117)</f>
        <v>0</v>
      </c>
      <c r="L114" s="65">
        <f>K114/J114*100</f>
        <v>0</v>
      </c>
    </row>
    <row r="115" spans="1:12" ht="38.25">
      <c r="A115" s="24">
        <v>106</v>
      </c>
      <c r="B115" s="37" t="s">
        <v>292</v>
      </c>
      <c r="C115" s="24">
        <v>901</v>
      </c>
      <c r="D115" s="1">
        <v>314</v>
      </c>
      <c r="E115" s="2" t="s">
        <v>300</v>
      </c>
      <c r="F115" s="2"/>
      <c r="G115" s="88"/>
      <c r="H115" s="84"/>
      <c r="I115" s="64">
        <f>SUM(I116)</f>
        <v>21</v>
      </c>
      <c r="J115" s="69">
        <f>SUM(J116)</f>
        <v>21</v>
      </c>
      <c r="K115" s="69">
        <f>SUM(K116)</f>
        <v>0</v>
      </c>
      <c r="L115" s="65">
        <f t="shared" si="10"/>
        <v>0</v>
      </c>
    </row>
    <row r="116" spans="1:12" ht="38.25">
      <c r="A116" s="24">
        <v>107</v>
      </c>
      <c r="B116" s="39" t="s">
        <v>266</v>
      </c>
      <c r="C116" s="25">
        <v>901</v>
      </c>
      <c r="D116" s="3">
        <v>314</v>
      </c>
      <c r="E116" s="4" t="s">
        <v>300</v>
      </c>
      <c r="F116" s="4" t="s">
        <v>65</v>
      </c>
      <c r="G116" s="77"/>
      <c r="H116" s="27"/>
      <c r="I116" s="71">
        <v>21</v>
      </c>
      <c r="J116" s="73">
        <v>21</v>
      </c>
      <c r="K116" s="73">
        <v>0</v>
      </c>
      <c r="L116" s="72">
        <f t="shared" si="10"/>
        <v>0</v>
      </c>
    </row>
    <row r="117" spans="1:12" ht="38.25">
      <c r="A117" s="24">
        <v>108</v>
      </c>
      <c r="B117" s="37" t="s">
        <v>293</v>
      </c>
      <c r="C117" s="24">
        <v>901</v>
      </c>
      <c r="D117" s="1">
        <v>314</v>
      </c>
      <c r="E117" s="2" t="s">
        <v>301</v>
      </c>
      <c r="F117" s="2"/>
      <c r="G117" s="88"/>
      <c r="H117" s="84"/>
      <c r="I117" s="64">
        <f>SUM(I118)</f>
        <v>21</v>
      </c>
      <c r="J117" s="69">
        <f>SUM(J118)</f>
        <v>21</v>
      </c>
      <c r="K117" s="69">
        <f>SUM(K118)</f>
        <v>0</v>
      </c>
      <c r="L117" s="65">
        <f t="shared" si="10"/>
        <v>0</v>
      </c>
    </row>
    <row r="118" spans="1:12" ht="38.25">
      <c r="A118" s="24">
        <v>109</v>
      </c>
      <c r="B118" s="39" t="s">
        <v>266</v>
      </c>
      <c r="C118" s="25">
        <v>901</v>
      </c>
      <c r="D118" s="3">
        <v>314</v>
      </c>
      <c r="E118" s="4" t="s">
        <v>301</v>
      </c>
      <c r="F118" s="4" t="s">
        <v>65</v>
      </c>
      <c r="G118" s="77"/>
      <c r="H118" s="27"/>
      <c r="I118" s="71">
        <v>21</v>
      </c>
      <c r="J118" s="73">
        <v>21</v>
      </c>
      <c r="K118" s="73">
        <v>0</v>
      </c>
      <c r="L118" s="72">
        <f>K118/J118*100</f>
        <v>0</v>
      </c>
    </row>
    <row r="119" spans="1:12" ht="15.75">
      <c r="A119" s="24">
        <v>110</v>
      </c>
      <c r="B119" s="38" t="s">
        <v>11</v>
      </c>
      <c r="C119" s="24">
        <v>901</v>
      </c>
      <c r="D119" s="1">
        <v>400</v>
      </c>
      <c r="E119" s="2"/>
      <c r="F119" s="4"/>
      <c r="G119" s="77"/>
      <c r="H119" s="27"/>
      <c r="I119" s="64">
        <f>SUM(I120+I123+I128+I132+I138+I145)</f>
        <v>15081.9</v>
      </c>
      <c r="J119" s="76">
        <f>SUM(J120+J123+J128+J132+J138+J145)</f>
        <v>19621.6</v>
      </c>
      <c r="K119" s="64">
        <f>SUM(K120+K123+K128+K132+K138+K145)</f>
        <v>5044</v>
      </c>
      <c r="L119" s="65">
        <f>K119/J119*100</f>
        <v>25.70636441472663</v>
      </c>
    </row>
    <row r="120" spans="1:12" ht="25.5" customHeight="1">
      <c r="A120" s="24">
        <v>111</v>
      </c>
      <c r="B120" s="37" t="s">
        <v>136</v>
      </c>
      <c r="C120" s="24">
        <v>901</v>
      </c>
      <c r="D120" s="1">
        <v>405</v>
      </c>
      <c r="E120" s="2"/>
      <c r="F120" s="4"/>
      <c r="G120" s="77"/>
      <c r="H120" s="27"/>
      <c r="I120" s="64">
        <f>SUM(I121)</f>
        <v>139</v>
      </c>
      <c r="J120" s="69">
        <f>SUM(J121)</f>
        <v>139</v>
      </c>
      <c r="K120" s="69">
        <f>SUM(K121)</f>
        <v>0</v>
      </c>
      <c r="L120" s="65">
        <f>K120/J120*100</f>
        <v>0</v>
      </c>
    </row>
    <row r="121" spans="1:12" ht="51">
      <c r="A121" s="24">
        <v>112</v>
      </c>
      <c r="B121" s="37" t="s">
        <v>176</v>
      </c>
      <c r="C121" s="24">
        <v>901</v>
      </c>
      <c r="D121" s="1">
        <v>405</v>
      </c>
      <c r="E121" s="2" t="s">
        <v>177</v>
      </c>
      <c r="F121" s="4"/>
      <c r="G121" s="77"/>
      <c r="H121" s="27"/>
      <c r="I121" s="64">
        <f>I122</f>
        <v>139</v>
      </c>
      <c r="J121" s="64">
        <f>SUM(J122)</f>
        <v>139</v>
      </c>
      <c r="K121" s="64">
        <f>SUM(K122)</f>
        <v>0</v>
      </c>
      <c r="L121" s="65">
        <f>SUM(L122)</f>
        <v>0</v>
      </c>
    </row>
    <row r="122" spans="1:12" ht="38.25">
      <c r="A122" s="24">
        <v>113</v>
      </c>
      <c r="B122" s="39" t="s">
        <v>266</v>
      </c>
      <c r="C122" s="25">
        <v>901</v>
      </c>
      <c r="D122" s="3">
        <v>405</v>
      </c>
      <c r="E122" s="4" t="s">
        <v>177</v>
      </c>
      <c r="F122" s="4" t="s">
        <v>65</v>
      </c>
      <c r="G122" s="77"/>
      <c r="H122" s="27"/>
      <c r="I122" s="71">
        <v>139</v>
      </c>
      <c r="J122" s="73">
        <v>139</v>
      </c>
      <c r="K122" s="73">
        <v>0</v>
      </c>
      <c r="L122" s="72">
        <f aca="true" t="shared" si="11" ref="L122:L131">K122/J122*100</f>
        <v>0</v>
      </c>
    </row>
    <row r="123" spans="1:12" ht="24" customHeight="1">
      <c r="A123" s="24">
        <v>114</v>
      </c>
      <c r="B123" s="37" t="s">
        <v>343</v>
      </c>
      <c r="C123" s="24">
        <v>901</v>
      </c>
      <c r="D123" s="1">
        <v>406</v>
      </c>
      <c r="E123" s="2"/>
      <c r="F123" s="2"/>
      <c r="G123" s="77"/>
      <c r="H123" s="27"/>
      <c r="I123" s="64">
        <f aca="true" t="shared" si="12" ref="I123:K126">SUM(I124)</f>
        <v>100</v>
      </c>
      <c r="J123" s="69">
        <f t="shared" si="12"/>
        <v>100</v>
      </c>
      <c r="K123" s="69">
        <f t="shared" si="12"/>
        <v>59.5</v>
      </c>
      <c r="L123" s="65">
        <f t="shared" si="11"/>
        <v>59.5</v>
      </c>
    </row>
    <row r="124" spans="1:12" ht="38.25">
      <c r="A124" s="24">
        <v>115</v>
      </c>
      <c r="B124" s="37" t="s">
        <v>344</v>
      </c>
      <c r="C124" s="24">
        <v>901</v>
      </c>
      <c r="D124" s="1">
        <v>406</v>
      </c>
      <c r="E124" s="2" t="s">
        <v>170</v>
      </c>
      <c r="F124" s="2"/>
      <c r="G124" s="77"/>
      <c r="H124" s="27"/>
      <c r="I124" s="64">
        <f t="shared" si="12"/>
        <v>100</v>
      </c>
      <c r="J124" s="69">
        <f t="shared" si="12"/>
        <v>100</v>
      </c>
      <c r="K124" s="69">
        <f t="shared" si="12"/>
        <v>59.5</v>
      </c>
      <c r="L124" s="65">
        <f t="shared" si="11"/>
        <v>59.5</v>
      </c>
    </row>
    <row r="125" spans="1:12" ht="63.75">
      <c r="A125" s="24">
        <v>116</v>
      </c>
      <c r="B125" s="121" t="s">
        <v>337</v>
      </c>
      <c r="C125" s="24">
        <v>901</v>
      </c>
      <c r="D125" s="1">
        <v>406</v>
      </c>
      <c r="E125" s="2" t="s">
        <v>338</v>
      </c>
      <c r="F125" s="2"/>
      <c r="G125" s="77"/>
      <c r="H125" s="27"/>
      <c r="I125" s="64">
        <f t="shared" si="12"/>
        <v>100</v>
      </c>
      <c r="J125" s="69">
        <f t="shared" si="12"/>
        <v>100</v>
      </c>
      <c r="K125" s="69">
        <f t="shared" si="12"/>
        <v>59.5</v>
      </c>
      <c r="L125" s="65">
        <f t="shared" si="11"/>
        <v>59.5</v>
      </c>
    </row>
    <row r="126" spans="1:12" ht="18.75" customHeight="1">
      <c r="A126" s="24">
        <v>117</v>
      </c>
      <c r="B126" s="24" t="s">
        <v>345</v>
      </c>
      <c r="C126" s="24">
        <v>901</v>
      </c>
      <c r="D126" s="1">
        <v>406</v>
      </c>
      <c r="E126" s="2" t="s">
        <v>346</v>
      </c>
      <c r="F126" s="2"/>
      <c r="G126" s="77"/>
      <c r="H126" s="27"/>
      <c r="I126" s="64">
        <f t="shared" si="12"/>
        <v>100</v>
      </c>
      <c r="J126" s="69">
        <f t="shared" si="12"/>
        <v>100</v>
      </c>
      <c r="K126" s="69">
        <f t="shared" si="12"/>
        <v>59.5</v>
      </c>
      <c r="L126" s="65">
        <f t="shared" si="11"/>
        <v>59.5</v>
      </c>
    </row>
    <row r="127" spans="1:12" ht="38.25">
      <c r="A127" s="24">
        <v>118</v>
      </c>
      <c r="B127" s="39" t="s">
        <v>266</v>
      </c>
      <c r="C127" s="25">
        <v>901</v>
      </c>
      <c r="D127" s="3">
        <v>406</v>
      </c>
      <c r="E127" s="4" t="s">
        <v>346</v>
      </c>
      <c r="F127" s="4" t="s">
        <v>65</v>
      </c>
      <c r="G127" s="77"/>
      <c r="H127" s="27"/>
      <c r="I127" s="71">
        <v>100</v>
      </c>
      <c r="J127" s="73">
        <v>100</v>
      </c>
      <c r="K127" s="73">
        <v>59.5</v>
      </c>
      <c r="L127" s="72">
        <f t="shared" si="11"/>
        <v>59.5</v>
      </c>
    </row>
    <row r="128" spans="1:12" ht="18.75" customHeight="1">
      <c r="A128" s="24">
        <v>119</v>
      </c>
      <c r="B128" s="37" t="s">
        <v>12</v>
      </c>
      <c r="C128" s="24">
        <v>901</v>
      </c>
      <c r="D128" s="1">
        <v>408</v>
      </c>
      <c r="E128" s="2"/>
      <c r="F128" s="4"/>
      <c r="G128" s="77"/>
      <c r="H128" s="27"/>
      <c r="I128" s="64">
        <f aca="true" t="shared" si="13" ref="I128:K129">SUM(I129)</f>
        <v>6405</v>
      </c>
      <c r="J128" s="69">
        <f t="shared" si="13"/>
        <v>6405</v>
      </c>
      <c r="K128" s="69">
        <f t="shared" si="13"/>
        <v>3204</v>
      </c>
      <c r="L128" s="65">
        <f t="shared" si="11"/>
        <v>50.023419203747075</v>
      </c>
    </row>
    <row r="129" spans="1:12" ht="38.25">
      <c r="A129" s="24">
        <v>120</v>
      </c>
      <c r="B129" s="37" t="s">
        <v>347</v>
      </c>
      <c r="C129" s="24">
        <v>901</v>
      </c>
      <c r="D129" s="1">
        <v>408</v>
      </c>
      <c r="E129" s="31" t="s">
        <v>178</v>
      </c>
      <c r="F129" s="22"/>
      <c r="G129" s="77"/>
      <c r="H129" s="27"/>
      <c r="I129" s="64">
        <f t="shared" si="13"/>
        <v>6405</v>
      </c>
      <c r="J129" s="64">
        <f t="shared" si="13"/>
        <v>6405</v>
      </c>
      <c r="K129" s="64">
        <f t="shared" si="13"/>
        <v>3204</v>
      </c>
      <c r="L129" s="65">
        <f t="shared" si="11"/>
        <v>50.023419203747075</v>
      </c>
    </row>
    <row r="130" spans="1:12" ht="38.25">
      <c r="A130" s="24">
        <v>121</v>
      </c>
      <c r="B130" s="37" t="s">
        <v>79</v>
      </c>
      <c r="C130" s="24">
        <v>901</v>
      </c>
      <c r="D130" s="1">
        <v>408</v>
      </c>
      <c r="E130" s="31" t="s">
        <v>179</v>
      </c>
      <c r="F130" s="4"/>
      <c r="G130" s="77"/>
      <c r="H130" s="27"/>
      <c r="I130" s="64">
        <f>I131</f>
        <v>6405</v>
      </c>
      <c r="J130" s="64">
        <f>J131</f>
        <v>6405</v>
      </c>
      <c r="K130" s="64">
        <f>K131</f>
        <v>3204</v>
      </c>
      <c r="L130" s="65">
        <f t="shared" si="11"/>
        <v>50.023419203747075</v>
      </c>
    </row>
    <row r="131" spans="1:12" ht="38.25">
      <c r="A131" s="24">
        <v>122</v>
      </c>
      <c r="B131" s="39" t="s">
        <v>119</v>
      </c>
      <c r="C131" s="25">
        <v>901</v>
      </c>
      <c r="D131" s="3">
        <v>408</v>
      </c>
      <c r="E131" s="47" t="s">
        <v>179</v>
      </c>
      <c r="F131" s="4" t="s">
        <v>45</v>
      </c>
      <c r="G131" s="77"/>
      <c r="H131" s="27"/>
      <c r="I131" s="71">
        <v>6405</v>
      </c>
      <c r="J131" s="73">
        <v>6405</v>
      </c>
      <c r="K131" s="73">
        <v>3204</v>
      </c>
      <c r="L131" s="72">
        <f t="shared" si="11"/>
        <v>50.023419203747075</v>
      </c>
    </row>
    <row r="132" spans="1:12" ht="19.5" customHeight="1">
      <c r="A132" s="24">
        <v>123</v>
      </c>
      <c r="B132" s="37" t="s">
        <v>46</v>
      </c>
      <c r="C132" s="24">
        <v>901</v>
      </c>
      <c r="D132" s="1">
        <v>409</v>
      </c>
      <c r="E132" s="2"/>
      <c r="F132" s="4"/>
      <c r="G132" s="77"/>
      <c r="H132" s="27"/>
      <c r="I132" s="64">
        <f>SUM(I133)</f>
        <v>6674.9</v>
      </c>
      <c r="J132" s="64">
        <f>SUM(J133)</f>
        <v>8541.6</v>
      </c>
      <c r="K132" s="64">
        <f>SUM(K133)</f>
        <v>1533.3</v>
      </c>
      <c r="L132" s="65">
        <f aca="true" t="shared" si="14" ref="L132:L145">K132/J132*100</f>
        <v>17.950969373419497</v>
      </c>
    </row>
    <row r="133" spans="1:12" ht="44.25" customHeight="1">
      <c r="A133" s="24">
        <v>124</v>
      </c>
      <c r="B133" s="37" t="s">
        <v>347</v>
      </c>
      <c r="C133" s="24">
        <v>901</v>
      </c>
      <c r="D133" s="1">
        <v>409</v>
      </c>
      <c r="E133" s="2" t="s">
        <v>178</v>
      </c>
      <c r="F133" s="4"/>
      <c r="G133" s="77"/>
      <c r="H133" s="27"/>
      <c r="I133" s="64">
        <f>SUM(I134+I136)</f>
        <v>6674.9</v>
      </c>
      <c r="J133" s="64">
        <f>SUM(J134+J136)</f>
        <v>8541.6</v>
      </c>
      <c r="K133" s="64">
        <f>SUM(K134+K136)</f>
        <v>1533.3</v>
      </c>
      <c r="L133" s="65">
        <f t="shared" si="14"/>
        <v>17.950969373419497</v>
      </c>
    </row>
    <row r="134" spans="1:12" ht="38.25">
      <c r="A134" s="24">
        <v>125</v>
      </c>
      <c r="B134" s="37" t="s">
        <v>80</v>
      </c>
      <c r="C134" s="24">
        <v>901</v>
      </c>
      <c r="D134" s="1">
        <v>409</v>
      </c>
      <c r="E134" s="2" t="s">
        <v>180</v>
      </c>
      <c r="F134" s="4"/>
      <c r="G134" s="77"/>
      <c r="H134" s="27"/>
      <c r="I134" s="64">
        <f>I135</f>
        <v>6074.9</v>
      </c>
      <c r="J134" s="64">
        <f>J135</f>
        <v>7941.6</v>
      </c>
      <c r="K134" s="64">
        <f>K135</f>
        <v>1333.6</v>
      </c>
      <c r="L134" s="65">
        <f t="shared" si="14"/>
        <v>16.792585876901377</v>
      </c>
    </row>
    <row r="135" spans="1:12" ht="38.25">
      <c r="A135" s="24">
        <v>126</v>
      </c>
      <c r="B135" s="39" t="s">
        <v>266</v>
      </c>
      <c r="C135" s="25">
        <v>901</v>
      </c>
      <c r="D135" s="3">
        <v>409</v>
      </c>
      <c r="E135" s="4" t="s">
        <v>180</v>
      </c>
      <c r="F135" s="4" t="s">
        <v>65</v>
      </c>
      <c r="G135" s="77"/>
      <c r="H135" s="27"/>
      <c r="I135" s="71">
        <v>6074.9</v>
      </c>
      <c r="J135" s="71">
        <v>7941.6</v>
      </c>
      <c r="K135" s="71">
        <v>1333.6</v>
      </c>
      <c r="L135" s="72">
        <f t="shared" si="14"/>
        <v>16.792585876901377</v>
      </c>
    </row>
    <row r="136" spans="1:12" ht="42" customHeight="1">
      <c r="A136" s="24">
        <v>127</v>
      </c>
      <c r="B136" s="40" t="s">
        <v>123</v>
      </c>
      <c r="C136" s="24">
        <v>901</v>
      </c>
      <c r="D136" s="1">
        <v>409</v>
      </c>
      <c r="E136" s="8" t="s">
        <v>181</v>
      </c>
      <c r="F136" s="4"/>
      <c r="G136" s="77"/>
      <c r="H136" s="27"/>
      <c r="I136" s="64">
        <f>I137</f>
        <v>600</v>
      </c>
      <c r="J136" s="64">
        <f>J137</f>
        <v>600</v>
      </c>
      <c r="K136" s="64">
        <f>K137</f>
        <v>199.7</v>
      </c>
      <c r="L136" s="65">
        <f t="shared" si="14"/>
        <v>33.28333333333333</v>
      </c>
    </row>
    <row r="137" spans="1:12" ht="31.5" customHeight="1">
      <c r="A137" s="24">
        <v>128</v>
      </c>
      <c r="B137" s="39" t="s">
        <v>266</v>
      </c>
      <c r="C137" s="25">
        <v>901</v>
      </c>
      <c r="D137" s="3">
        <v>409</v>
      </c>
      <c r="E137" s="4" t="s">
        <v>181</v>
      </c>
      <c r="F137" s="4" t="s">
        <v>65</v>
      </c>
      <c r="G137" s="77"/>
      <c r="H137" s="27"/>
      <c r="I137" s="71">
        <v>600</v>
      </c>
      <c r="J137" s="73">
        <v>600</v>
      </c>
      <c r="K137" s="73">
        <v>199.7</v>
      </c>
      <c r="L137" s="72">
        <f t="shared" si="14"/>
        <v>33.28333333333333</v>
      </c>
    </row>
    <row r="138" spans="1:12" ht="18" customHeight="1">
      <c r="A138" s="24">
        <v>129</v>
      </c>
      <c r="B138" s="37" t="s">
        <v>31</v>
      </c>
      <c r="C138" s="48">
        <v>901</v>
      </c>
      <c r="D138" s="1">
        <v>410</v>
      </c>
      <c r="E138" s="2"/>
      <c r="F138" s="4"/>
      <c r="G138" s="90"/>
      <c r="H138" s="90"/>
      <c r="I138" s="64">
        <f>SUM(I139)</f>
        <v>50</v>
      </c>
      <c r="J138" s="64">
        <f>J139</f>
        <v>50</v>
      </c>
      <c r="K138" s="64">
        <f>K139</f>
        <v>6.3</v>
      </c>
      <c r="L138" s="65">
        <f t="shared" si="14"/>
        <v>12.6</v>
      </c>
    </row>
    <row r="139" spans="1:12" ht="51">
      <c r="A139" s="24">
        <v>130</v>
      </c>
      <c r="B139" s="37" t="s">
        <v>348</v>
      </c>
      <c r="C139" s="48">
        <v>901</v>
      </c>
      <c r="D139" s="7">
        <v>410</v>
      </c>
      <c r="E139" s="8" t="s">
        <v>182</v>
      </c>
      <c r="F139" s="10"/>
      <c r="G139" s="90"/>
      <c r="H139" s="90"/>
      <c r="I139" s="64">
        <f>SUM(I140)</f>
        <v>50</v>
      </c>
      <c r="J139" s="64">
        <f>J140</f>
        <v>50</v>
      </c>
      <c r="K139" s="64">
        <f>K140</f>
        <v>6.3</v>
      </c>
      <c r="L139" s="65">
        <f t="shared" si="14"/>
        <v>12.6</v>
      </c>
    </row>
    <row r="140" spans="1:12" ht="63.75">
      <c r="A140" s="24">
        <v>131</v>
      </c>
      <c r="B140" s="37" t="s">
        <v>81</v>
      </c>
      <c r="C140" s="48">
        <v>901</v>
      </c>
      <c r="D140" s="49">
        <v>410</v>
      </c>
      <c r="E140" s="50" t="s">
        <v>183</v>
      </c>
      <c r="F140" s="52"/>
      <c r="G140" s="90"/>
      <c r="H140" s="90"/>
      <c r="I140" s="75">
        <f>SUM(I141+I143)</f>
        <v>50</v>
      </c>
      <c r="J140" s="69">
        <f>SUM(J141+J143)</f>
        <v>50</v>
      </c>
      <c r="K140" s="69">
        <f>SUM(K141+K143)</f>
        <v>6.3</v>
      </c>
      <c r="L140" s="65">
        <f t="shared" si="14"/>
        <v>12.6</v>
      </c>
    </row>
    <row r="141" spans="1:12" ht="38.25">
      <c r="A141" s="24">
        <v>132</v>
      </c>
      <c r="B141" s="37" t="s">
        <v>82</v>
      </c>
      <c r="C141" s="48">
        <v>901</v>
      </c>
      <c r="D141" s="49">
        <v>410</v>
      </c>
      <c r="E141" s="50" t="s">
        <v>184</v>
      </c>
      <c r="F141" s="52"/>
      <c r="G141" s="90"/>
      <c r="H141" s="90"/>
      <c r="I141" s="75">
        <f>I142</f>
        <v>40</v>
      </c>
      <c r="J141" s="64">
        <f>SUM(J142)</f>
        <v>40</v>
      </c>
      <c r="K141" s="64">
        <f>SUM(K142)</f>
        <v>0</v>
      </c>
      <c r="L141" s="65">
        <f t="shared" si="14"/>
        <v>0</v>
      </c>
    </row>
    <row r="142" spans="1:12" ht="31.5" customHeight="1">
      <c r="A142" s="24">
        <v>133</v>
      </c>
      <c r="B142" s="39" t="s">
        <v>266</v>
      </c>
      <c r="C142" s="45">
        <v>901</v>
      </c>
      <c r="D142" s="51">
        <v>410</v>
      </c>
      <c r="E142" s="52" t="s">
        <v>184</v>
      </c>
      <c r="F142" s="47" t="s">
        <v>65</v>
      </c>
      <c r="G142" s="90"/>
      <c r="H142" s="90"/>
      <c r="I142" s="74">
        <v>40</v>
      </c>
      <c r="J142" s="71">
        <v>40</v>
      </c>
      <c r="K142" s="71">
        <v>0</v>
      </c>
      <c r="L142" s="72">
        <f t="shared" si="14"/>
        <v>0</v>
      </c>
    </row>
    <row r="143" spans="1:12" ht="45" customHeight="1">
      <c r="A143" s="24">
        <v>134</v>
      </c>
      <c r="B143" s="123" t="s">
        <v>349</v>
      </c>
      <c r="C143" s="48">
        <v>901</v>
      </c>
      <c r="D143" s="49">
        <v>410</v>
      </c>
      <c r="E143" s="50" t="s">
        <v>350</v>
      </c>
      <c r="F143" s="31"/>
      <c r="G143" s="90"/>
      <c r="H143" s="90"/>
      <c r="I143" s="75">
        <f>SUM(I144)</f>
        <v>10</v>
      </c>
      <c r="J143" s="64">
        <f>SUM(J144)</f>
        <v>10</v>
      </c>
      <c r="K143" s="64">
        <f>SUM(K144)</f>
        <v>6.3</v>
      </c>
      <c r="L143" s="65">
        <f t="shared" si="14"/>
        <v>63</v>
      </c>
    </row>
    <row r="144" spans="1:12" ht="31.5" customHeight="1">
      <c r="A144" s="24">
        <v>135</v>
      </c>
      <c r="B144" s="39" t="s">
        <v>266</v>
      </c>
      <c r="C144" s="45">
        <v>901</v>
      </c>
      <c r="D144" s="51">
        <v>410</v>
      </c>
      <c r="E144" s="52" t="s">
        <v>350</v>
      </c>
      <c r="F144" s="47" t="s">
        <v>65</v>
      </c>
      <c r="G144" s="90"/>
      <c r="H144" s="90"/>
      <c r="I144" s="74">
        <v>10</v>
      </c>
      <c r="J144" s="71">
        <v>10</v>
      </c>
      <c r="K144" s="71">
        <v>6.3</v>
      </c>
      <c r="L144" s="72">
        <f t="shared" si="14"/>
        <v>63</v>
      </c>
    </row>
    <row r="145" spans="1:12" ht="33" customHeight="1">
      <c r="A145" s="24">
        <v>136</v>
      </c>
      <c r="B145" s="37" t="s">
        <v>129</v>
      </c>
      <c r="C145" s="24">
        <v>901</v>
      </c>
      <c r="D145" s="1">
        <v>412</v>
      </c>
      <c r="E145" s="2"/>
      <c r="F145" s="4"/>
      <c r="G145" s="77"/>
      <c r="H145" s="27"/>
      <c r="I145" s="64">
        <f>SUM(I146+I159+I166+I172+I175)</f>
        <v>1713</v>
      </c>
      <c r="J145" s="64">
        <f>SUM(J146+J159+J166+J172+J175)</f>
        <v>4386</v>
      </c>
      <c r="K145" s="64">
        <f>SUM(K146+K159+K166+K172+K175)</f>
        <v>240.89999999999998</v>
      </c>
      <c r="L145" s="65">
        <f t="shared" si="14"/>
        <v>5.492476060191518</v>
      </c>
    </row>
    <row r="146" spans="1:12" ht="54.75" customHeight="1">
      <c r="A146" s="24">
        <v>137</v>
      </c>
      <c r="B146" s="40" t="s">
        <v>147</v>
      </c>
      <c r="C146" s="24">
        <v>901</v>
      </c>
      <c r="D146" s="1">
        <v>412</v>
      </c>
      <c r="E146" s="2" t="s">
        <v>148</v>
      </c>
      <c r="F146" s="4"/>
      <c r="G146" s="77"/>
      <c r="H146" s="27"/>
      <c r="I146" s="64">
        <f>SUM(I147+I149+I151+I153+I155)</f>
        <v>0</v>
      </c>
      <c r="J146" s="64">
        <f>SUM(J147+J149+J151+J153+J155+J157)</f>
        <v>930</v>
      </c>
      <c r="K146" s="64">
        <f>SUM(K147+K149+K151+K153+K155+K157)</f>
        <v>187.89999999999998</v>
      </c>
      <c r="L146" s="65">
        <f aca="true" t="shared" si="15" ref="L146:L156">K146/J146*100</f>
        <v>20.204301075268816</v>
      </c>
    </row>
    <row r="147" spans="1:12" ht="33" customHeight="1">
      <c r="A147" s="24">
        <v>138</v>
      </c>
      <c r="B147" s="40" t="s">
        <v>66</v>
      </c>
      <c r="C147" s="24">
        <v>901</v>
      </c>
      <c r="D147" s="1">
        <v>412</v>
      </c>
      <c r="E147" s="2" t="s">
        <v>149</v>
      </c>
      <c r="F147" s="4"/>
      <c r="G147" s="77"/>
      <c r="H147" s="27"/>
      <c r="I147" s="64">
        <f>SUM(I148)</f>
        <v>0</v>
      </c>
      <c r="J147" s="64">
        <f>SUM(J148)</f>
        <v>84</v>
      </c>
      <c r="K147" s="64">
        <f>SUM(K148)</f>
        <v>1.9</v>
      </c>
      <c r="L147" s="65">
        <f t="shared" si="15"/>
        <v>2.261904761904762</v>
      </c>
    </row>
    <row r="148" spans="1:12" ht="33" customHeight="1">
      <c r="A148" s="24">
        <v>139</v>
      </c>
      <c r="B148" s="39" t="s">
        <v>266</v>
      </c>
      <c r="C148" s="25">
        <v>901</v>
      </c>
      <c r="D148" s="3">
        <v>412</v>
      </c>
      <c r="E148" s="4" t="s">
        <v>149</v>
      </c>
      <c r="F148" s="4" t="s">
        <v>65</v>
      </c>
      <c r="G148" s="77"/>
      <c r="H148" s="27"/>
      <c r="I148" s="71">
        <v>0</v>
      </c>
      <c r="J148" s="71">
        <v>84</v>
      </c>
      <c r="K148" s="71">
        <v>1.9</v>
      </c>
      <c r="L148" s="72">
        <f t="shared" si="15"/>
        <v>2.261904761904762</v>
      </c>
    </row>
    <row r="149" spans="1:12" ht="33" customHeight="1">
      <c r="A149" s="24">
        <v>140</v>
      </c>
      <c r="B149" s="40" t="s">
        <v>67</v>
      </c>
      <c r="C149" s="24">
        <v>901</v>
      </c>
      <c r="D149" s="1">
        <v>412</v>
      </c>
      <c r="E149" s="2" t="s">
        <v>150</v>
      </c>
      <c r="F149" s="4"/>
      <c r="G149" s="77"/>
      <c r="H149" s="27"/>
      <c r="I149" s="64">
        <f>SUM(I150)</f>
        <v>0</v>
      </c>
      <c r="J149" s="64">
        <f>SUM(J150)</f>
        <v>80</v>
      </c>
      <c r="K149" s="64">
        <f>SUM(K150)</f>
        <v>17.7</v>
      </c>
      <c r="L149" s="65">
        <f t="shared" si="15"/>
        <v>22.125</v>
      </c>
    </row>
    <row r="150" spans="1:12" ht="33" customHeight="1">
      <c r="A150" s="24">
        <v>141</v>
      </c>
      <c r="B150" s="39" t="s">
        <v>266</v>
      </c>
      <c r="C150" s="25">
        <v>901</v>
      </c>
      <c r="D150" s="3">
        <v>412</v>
      </c>
      <c r="E150" s="4" t="s">
        <v>150</v>
      </c>
      <c r="F150" s="4" t="s">
        <v>65</v>
      </c>
      <c r="G150" s="77"/>
      <c r="H150" s="27"/>
      <c r="I150" s="71">
        <v>0</v>
      </c>
      <c r="J150" s="71">
        <v>80</v>
      </c>
      <c r="K150" s="71">
        <v>17.7</v>
      </c>
      <c r="L150" s="72">
        <f t="shared" si="15"/>
        <v>22.125</v>
      </c>
    </row>
    <row r="151" spans="1:12" ht="33" customHeight="1">
      <c r="A151" s="24">
        <v>142</v>
      </c>
      <c r="B151" s="123" t="s">
        <v>331</v>
      </c>
      <c r="C151" s="24">
        <v>901</v>
      </c>
      <c r="D151" s="1">
        <v>412</v>
      </c>
      <c r="E151" s="2" t="s">
        <v>151</v>
      </c>
      <c r="F151" s="4"/>
      <c r="G151" s="77"/>
      <c r="H151" s="27"/>
      <c r="I151" s="64">
        <f>SUM(I152)</f>
        <v>0</v>
      </c>
      <c r="J151" s="64">
        <f>SUM(J152)</f>
        <v>470</v>
      </c>
      <c r="K151" s="64">
        <f>SUM(K152)</f>
        <v>68.8</v>
      </c>
      <c r="L151" s="65">
        <f t="shared" si="15"/>
        <v>14.638297872340425</v>
      </c>
    </row>
    <row r="152" spans="1:12" ht="33" customHeight="1">
      <c r="A152" s="24">
        <v>143</v>
      </c>
      <c r="B152" s="39" t="s">
        <v>266</v>
      </c>
      <c r="C152" s="25">
        <v>901</v>
      </c>
      <c r="D152" s="3">
        <v>412</v>
      </c>
      <c r="E152" s="4" t="s">
        <v>151</v>
      </c>
      <c r="F152" s="4" t="s">
        <v>65</v>
      </c>
      <c r="G152" s="77"/>
      <c r="H152" s="27"/>
      <c r="I152" s="71">
        <v>0</v>
      </c>
      <c r="J152" s="71">
        <v>470</v>
      </c>
      <c r="K152" s="71">
        <v>68.8</v>
      </c>
      <c r="L152" s="72">
        <f t="shared" si="15"/>
        <v>14.638297872340425</v>
      </c>
    </row>
    <row r="153" spans="1:12" ht="53.25" customHeight="1">
      <c r="A153" s="24">
        <v>144</v>
      </c>
      <c r="B153" s="123" t="s">
        <v>332</v>
      </c>
      <c r="C153" s="24">
        <v>901</v>
      </c>
      <c r="D153" s="1">
        <v>412</v>
      </c>
      <c r="E153" s="2" t="s">
        <v>152</v>
      </c>
      <c r="F153" s="4"/>
      <c r="G153" s="77"/>
      <c r="H153" s="27"/>
      <c r="I153" s="64">
        <f>SUM(I154)</f>
        <v>0</v>
      </c>
      <c r="J153" s="64">
        <f>SUM(J154)</f>
        <v>100</v>
      </c>
      <c r="K153" s="64">
        <f>SUM(K154)</f>
        <v>99.5</v>
      </c>
      <c r="L153" s="65">
        <f t="shared" si="15"/>
        <v>99.5</v>
      </c>
    </row>
    <row r="154" spans="1:12" ht="33" customHeight="1">
      <c r="A154" s="24">
        <v>145</v>
      </c>
      <c r="B154" s="39" t="s">
        <v>266</v>
      </c>
      <c r="C154" s="25">
        <v>901</v>
      </c>
      <c r="D154" s="3">
        <v>412</v>
      </c>
      <c r="E154" s="4" t="s">
        <v>152</v>
      </c>
      <c r="F154" s="4" t="s">
        <v>65</v>
      </c>
      <c r="G154" s="77"/>
      <c r="H154" s="27"/>
      <c r="I154" s="71">
        <v>0</v>
      </c>
      <c r="J154" s="71">
        <v>100</v>
      </c>
      <c r="K154" s="71">
        <v>99.5</v>
      </c>
      <c r="L154" s="72">
        <f t="shared" si="15"/>
        <v>99.5</v>
      </c>
    </row>
    <row r="155" spans="1:12" ht="33" customHeight="1">
      <c r="A155" s="24">
        <v>146</v>
      </c>
      <c r="B155" s="123" t="s">
        <v>333</v>
      </c>
      <c r="C155" s="24">
        <v>901</v>
      </c>
      <c r="D155" s="1">
        <v>412</v>
      </c>
      <c r="E155" s="2" t="s">
        <v>334</v>
      </c>
      <c r="F155" s="2"/>
      <c r="G155" s="77"/>
      <c r="H155" s="27"/>
      <c r="I155" s="64">
        <f>SUM(I156)</f>
        <v>0</v>
      </c>
      <c r="J155" s="64">
        <f>SUM(J156)</f>
        <v>96</v>
      </c>
      <c r="K155" s="64">
        <f>SUM(K156)</f>
        <v>0</v>
      </c>
      <c r="L155" s="65">
        <f t="shared" si="15"/>
        <v>0</v>
      </c>
    </row>
    <row r="156" spans="1:12" ht="33" customHeight="1">
      <c r="A156" s="24">
        <v>147</v>
      </c>
      <c r="B156" s="39" t="s">
        <v>266</v>
      </c>
      <c r="C156" s="25">
        <v>901</v>
      </c>
      <c r="D156" s="3">
        <v>412</v>
      </c>
      <c r="E156" s="4" t="s">
        <v>334</v>
      </c>
      <c r="F156" s="4" t="s">
        <v>65</v>
      </c>
      <c r="G156" s="77"/>
      <c r="H156" s="27"/>
      <c r="I156" s="71">
        <v>0</v>
      </c>
      <c r="J156" s="71">
        <v>96</v>
      </c>
      <c r="K156" s="71">
        <v>0</v>
      </c>
      <c r="L156" s="72">
        <f t="shared" si="15"/>
        <v>0</v>
      </c>
    </row>
    <row r="157" spans="1:12" ht="63.75">
      <c r="A157" s="24">
        <v>148</v>
      </c>
      <c r="B157" s="130" t="s">
        <v>393</v>
      </c>
      <c r="C157" s="33">
        <v>901</v>
      </c>
      <c r="D157" s="113">
        <v>412</v>
      </c>
      <c r="E157" s="14" t="s">
        <v>394</v>
      </c>
      <c r="F157" s="14"/>
      <c r="G157" s="88"/>
      <c r="H157" s="84"/>
      <c r="I157" s="64">
        <f>SUM(I158)</f>
        <v>0</v>
      </c>
      <c r="J157" s="64">
        <f>SUM(J158)</f>
        <v>100</v>
      </c>
      <c r="K157" s="64">
        <f>SUM(K158)</f>
        <v>0</v>
      </c>
      <c r="L157" s="65">
        <f>K157/J157*100</f>
        <v>0</v>
      </c>
    </row>
    <row r="158" spans="1:12" ht="33" customHeight="1">
      <c r="A158" s="24">
        <v>149</v>
      </c>
      <c r="B158" s="118" t="s">
        <v>266</v>
      </c>
      <c r="C158" s="30">
        <v>901</v>
      </c>
      <c r="D158" s="116">
        <v>412</v>
      </c>
      <c r="E158" s="22" t="s">
        <v>394</v>
      </c>
      <c r="F158" s="22" t="s">
        <v>65</v>
      </c>
      <c r="G158" s="77"/>
      <c r="H158" s="27"/>
      <c r="I158" s="71">
        <v>0</v>
      </c>
      <c r="J158" s="71">
        <v>100</v>
      </c>
      <c r="K158" s="71">
        <v>0</v>
      </c>
      <c r="L158" s="72">
        <f>K158/J158*100</f>
        <v>0</v>
      </c>
    </row>
    <row r="159" spans="1:12" ht="51">
      <c r="A159" s="24">
        <v>150</v>
      </c>
      <c r="B159" s="37" t="s">
        <v>185</v>
      </c>
      <c r="C159" s="24">
        <v>901</v>
      </c>
      <c r="D159" s="1">
        <v>412</v>
      </c>
      <c r="E159" s="50" t="s">
        <v>186</v>
      </c>
      <c r="F159" s="10"/>
      <c r="G159" s="77"/>
      <c r="H159" s="27"/>
      <c r="I159" s="64">
        <f>SUM(I160+I162+I164)</f>
        <v>77</v>
      </c>
      <c r="J159" s="64">
        <f>SUM(J160+J162+J164)</f>
        <v>20</v>
      </c>
      <c r="K159" s="64">
        <f>SUM(K160+K162+K164)</f>
        <v>3</v>
      </c>
      <c r="L159" s="65">
        <f>K159/J159*100</f>
        <v>15</v>
      </c>
    </row>
    <row r="160" spans="1:12" ht="76.5">
      <c r="A160" s="24">
        <v>151</v>
      </c>
      <c r="B160" s="37" t="s">
        <v>351</v>
      </c>
      <c r="C160" s="24">
        <v>901</v>
      </c>
      <c r="D160" s="1">
        <v>412</v>
      </c>
      <c r="E160" s="31" t="s">
        <v>187</v>
      </c>
      <c r="F160" s="4"/>
      <c r="G160" s="77"/>
      <c r="H160" s="27"/>
      <c r="I160" s="64">
        <f>I161</f>
        <v>57</v>
      </c>
      <c r="J160" s="64">
        <f>J161</f>
        <v>0</v>
      </c>
      <c r="K160" s="64">
        <f>K161</f>
        <v>0</v>
      </c>
      <c r="L160" s="65">
        <v>0</v>
      </c>
    </row>
    <row r="161" spans="1:12" ht="38.25">
      <c r="A161" s="24">
        <v>152</v>
      </c>
      <c r="B161" s="39" t="s">
        <v>119</v>
      </c>
      <c r="C161" s="25">
        <v>901</v>
      </c>
      <c r="D161" s="3">
        <v>412</v>
      </c>
      <c r="E161" s="47" t="s">
        <v>187</v>
      </c>
      <c r="F161" s="4" t="s">
        <v>45</v>
      </c>
      <c r="G161" s="77"/>
      <c r="H161" s="27"/>
      <c r="I161" s="71">
        <v>57</v>
      </c>
      <c r="J161" s="73">
        <v>0</v>
      </c>
      <c r="K161" s="73">
        <v>0</v>
      </c>
      <c r="L161" s="72">
        <v>0</v>
      </c>
    </row>
    <row r="162" spans="1:12" ht="38.25">
      <c r="A162" s="24">
        <v>153</v>
      </c>
      <c r="B162" s="37" t="s">
        <v>83</v>
      </c>
      <c r="C162" s="24">
        <v>901</v>
      </c>
      <c r="D162" s="7">
        <v>412</v>
      </c>
      <c r="E162" s="50" t="s">
        <v>188</v>
      </c>
      <c r="F162" s="10"/>
      <c r="G162" s="77"/>
      <c r="H162" s="27"/>
      <c r="I162" s="64">
        <f>I163</f>
        <v>6</v>
      </c>
      <c r="J162" s="64">
        <f>J163</f>
        <v>6</v>
      </c>
      <c r="K162" s="64">
        <f>K163</f>
        <v>3</v>
      </c>
      <c r="L162" s="65">
        <f>K162/J162*100</f>
        <v>50</v>
      </c>
    </row>
    <row r="163" spans="1:12" ht="38.25">
      <c r="A163" s="24">
        <v>154</v>
      </c>
      <c r="B163" s="39" t="s">
        <v>266</v>
      </c>
      <c r="C163" s="25">
        <v>901</v>
      </c>
      <c r="D163" s="9">
        <v>412</v>
      </c>
      <c r="E163" s="52" t="s">
        <v>188</v>
      </c>
      <c r="F163" s="10" t="s">
        <v>65</v>
      </c>
      <c r="G163" s="77"/>
      <c r="H163" s="27"/>
      <c r="I163" s="71">
        <v>6</v>
      </c>
      <c r="J163" s="73">
        <v>6</v>
      </c>
      <c r="K163" s="73">
        <v>3</v>
      </c>
      <c r="L163" s="72">
        <f>K163/J163*100</f>
        <v>50</v>
      </c>
    </row>
    <row r="164" spans="1:12" ht="38.25">
      <c r="A164" s="24">
        <v>155</v>
      </c>
      <c r="B164" s="37" t="s">
        <v>84</v>
      </c>
      <c r="C164" s="48">
        <v>901</v>
      </c>
      <c r="D164" s="7">
        <v>412</v>
      </c>
      <c r="E164" s="50" t="s">
        <v>189</v>
      </c>
      <c r="F164" s="10"/>
      <c r="G164" s="77"/>
      <c r="H164" s="27"/>
      <c r="I164" s="64">
        <f>I165</f>
        <v>14</v>
      </c>
      <c r="J164" s="64">
        <f>J165</f>
        <v>14</v>
      </c>
      <c r="K164" s="64">
        <f>K165</f>
        <v>0</v>
      </c>
      <c r="L164" s="65">
        <f>SUM(L165)</f>
        <v>0</v>
      </c>
    </row>
    <row r="165" spans="1:12" ht="38.25">
      <c r="A165" s="24">
        <v>156</v>
      </c>
      <c r="B165" s="39" t="s">
        <v>266</v>
      </c>
      <c r="C165" s="45">
        <v>901</v>
      </c>
      <c r="D165" s="9">
        <v>412</v>
      </c>
      <c r="E165" s="52" t="s">
        <v>189</v>
      </c>
      <c r="F165" s="10" t="s">
        <v>65</v>
      </c>
      <c r="G165" s="90"/>
      <c r="H165" s="90"/>
      <c r="I165" s="71">
        <v>14</v>
      </c>
      <c r="J165" s="71">
        <v>14</v>
      </c>
      <c r="K165" s="71">
        <v>0</v>
      </c>
      <c r="L165" s="72">
        <v>0</v>
      </c>
    </row>
    <row r="166" spans="1:12" ht="51">
      <c r="A166" s="24">
        <v>157</v>
      </c>
      <c r="B166" s="42" t="s">
        <v>190</v>
      </c>
      <c r="C166" s="24">
        <v>901</v>
      </c>
      <c r="D166" s="49">
        <v>412</v>
      </c>
      <c r="E166" s="50" t="s">
        <v>191</v>
      </c>
      <c r="F166" s="10"/>
      <c r="G166" s="77"/>
      <c r="H166" s="27"/>
      <c r="I166" s="64">
        <f>SUM(I167)</f>
        <v>1400</v>
      </c>
      <c r="J166" s="64">
        <f>SUM(J167)</f>
        <v>1400</v>
      </c>
      <c r="K166" s="64">
        <f>SUM(K167)</f>
        <v>0</v>
      </c>
      <c r="L166" s="65">
        <f aca="true" t="shared" si="16" ref="L166:L174">K166/J166*100</f>
        <v>0</v>
      </c>
    </row>
    <row r="167" spans="1:12" ht="52.5" customHeight="1">
      <c r="A167" s="24">
        <v>158</v>
      </c>
      <c r="B167" s="129" t="s">
        <v>352</v>
      </c>
      <c r="C167" s="24">
        <v>901</v>
      </c>
      <c r="D167" s="49">
        <v>412</v>
      </c>
      <c r="E167" s="50" t="s">
        <v>192</v>
      </c>
      <c r="F167" s="10"/>
      <c r="G167" s="77"/>
      <c r="H167" s="27"/>
      <c r="I167" s="64">
        <f>SUM(I168+I170)</f>
        <v>1400</v>
      </c>
      <c r="J167" s="64">
        <f>SUM(J168+J170)</f>
        <v>1400</v>
      </c>
      <c r="K167" s="64">
        <f>SUM(K168+K170)</f>
        <v>0</v>
      </c>
      <c r="L167" s="65">
        <f t="shared" si="16"/>
        <v>0</v>
      </c>
    </row>
    <row r="168" spans="1:12" ht="30.75" customHeight="1">
      <c r="A168" s="24">
        <v>159</v>
      </c>
      <c r="B168" s="42" t="s">
        <v>127</v>
      </c>
      <c r="C168" s="24">
        <v>901</v>
      </c>
      <c r="D168" s="49">
        <v>412</v>
      </c>
      <c r="E168" s="50" t="s">
        <v>395</v>
      </c>
      <c r="F168" s="52"/>
      <c r="G168" s="77"/>
      <c r="H168" s="27"/>
      <c r="I168" s="75">
        <f>I169</f>
        <v>500</v>
      </c>
      <c r="J168" s="64">
        <f>J169</f>
        <v>500</v>
      </c>
      <c r="K168" s="64">
        <f>K169</f>
        <v>0</v>
      </c>
      <c r="L168" s="65">
        <f t="shared" si="16"/>
        <v>0</v>
      </c>
    </row>
    <row r="169" spans="1:12" ht="30" customHeight="1">
      <c r="A169" s="24">
        <v>160</v>
      </c>
      <c r="B169" s="39" t="s">
        <v>266</v>
      </c>
      <c r="C169" s="25">
        <v>901</v>
      </c>
      <c r="D169" s="51">
        <v>412</v>
      </c>
      <c r="E169" s="52" t="s">
        <v>395</v>
      </c>
      <c r="F169" s="52" t="s">
        <v>65</v>
      </c>
      <c r="G169" s="77"/>
      <c r="H169" s="27"/>
      <c r="I169" s="74">
        <v>500</v>
      </c>
      <c r="J169" s="73">
        <v>500</v>
      </c>
      <c r="K169" s="73">
        <v>0</v>
      </c>
      <c r="L169" s="72">
        <f t="shared" si="16"/>
        <v>0</v>
      </c>
    </row>
    <row r="170" spans="1:12" ht="38.25">
      <c r="A170" s="24">
        <v>161</v>
      </c>
      <c r="B170" s="123" t="s">
        <v>353</v>
      </c>
      <c r="C170" s="24">
        <v>901</v>
      </c>
      <c r="D170" s="49">
        <v>412</v>
      </c>
      <c r="E170" s="50" t="s">
        <v>354</v>
      </c>
      <c r="F170" s="50"/>
      <c r="G170" s="77"/>
      <c r="H170" s="27"/>
      <c r="I170" s="75">
        <f>SUM(I171)</f>
        <v>900</v>
      </c>
      <c r="J170" s="69">
        <f>SUM(J171)</f>
        <v>900</v>
      </c>
      <c r="K170" s="69">
        <f>SUM(K171)</f>
        <v>0</v>
      </c>
      <c r="L170" s="65">
        <f t="shared" si="16"/>
        <v>0</v>
      </c>
    </row>
    <row r="171" spans="1:12" ht="30.75" customHeight="1">
      <c r="A171" s="24">
        <v>162</v>
      </c>
      <c r="B171" s="39" t="s">
        <v>266</v>
      </c>
      <c r="C171" s="25">
        <v>901</v>
      </c>
      <c r="D171" s="51">
        <v>412</v>
      </c>
      <c r="E171" s="52" t="s">
        <v>354</v>
      </c>
      <c r="F171" s="52" t="s">
        <v>65</v>
      </c>
      <c r="G171" s="77"/>
      <c r="H171" s="27"/>
      <c r="I171" s="74">
        <v>900</v>
      </c>
      <c r="J171" s="73">
        <v>900</v>
      </c>
      <c r="K171" s="73">
        <v>0</v>
      </c>
      <c r="L171" s="72">
        <f t="shared" si="16"/>
        <v>0</v>
      </c>
    </row>
    <row r="172" spans="1:12" ht="56.25" customHeight="1">
      <c r="A172" s="24">
        <v>163</v>
      </c>
      <c r="B172" s="42" t="s">
        <v>355</v>
      </c>
      <c r="C172" s="24">
        <v>901</v>
      </c>
      <c r="D172" s="32">
        <v>412</v>
      </c>
      <c r="E172" s="31" t="s">
        <v>356</v>
      </c>
      <c r="F172" s="31"/>
      <c r="G172" s="88"/>
      <c r="H172" s="84"/>
      <c r="I172" s="75">
        <f aca="true" t="shared" si="17" ref="I172:K173">SUM(I173)</f>
        <v>0</v>
      </c>
      <c r="J172" s="69">
        <f t="shared" si="17"/>
        <v>50</v>
      </c>
      <c r="K172" s="69">
        <f t="shared" si="17"/>
        <v>50</v>
      </c>
      <c r="L172" s="65">
        <f t="shared" si="16"/>
        <v>100</v>
      </c>
    </row>
    <row r="173" spans="1:12" ht="31.5" customHeight="1">
      <c r="A173" s="24">
        <v>164</v>
      </c>
      <c r="B173" s="42" t="s">
        <v>357</v>
      </c>
      <c r="C173" s="24">
        <v>901</v>
      </c>
      <c r="D173" s="32">
        <v>412</v>
      </c>
      <c r="E173" s="31" t="s">
        <v>200</v>
      </c>
      <c r="F173" s="31"/>
      <c r="G173" s="88"/>
      <c r="H173" s="84"/>
      <c r="I173" s="75">
        <f t="shared" si="17"/>
        <v>0</v>
      </c>
      <c r="J173" s="69">
        <f t="shared" si="17"/>
        <v>50</v>
      </c>
      <c r="K173" s="69">
        <f t="shared" si="17"/>
        <v>50</v>
      </c>
      <c r="L173" s="65">
        <f t="shared" si="16"/>
        <v>100</v>
      </c>
    </row>
    <row r="174" spans="1:12" ht="30.75" customHeight="1">
      <c r="A174" s="24">
        <v>165</v>
      </c>
      <c r="B174" s="39" t="s">
        <v>266</v>
      </c>
      <c r="C174" s="25">
        <v>901</v>
      </c>
      <c r="D174" s="46">
        <v>412</v>
      </c>
      <c r="E174" s="47" t="s">
        <v>200</v>
      </c>
      <c r="F174" s="47" t="s">
        <v>65</v>
      </c>
      <c r="G174" s="77"/>
      <c r="H174" s="27"/>
      <c r="I174" s="74">
        <v>0</v>
      </c>
      <c r="J174" s="73">
        <v>50</v>
      </c>
      <c r="K174" s="73">
        <v>50</v>
      </c>
      <c r="L174" s="72">
        <f t="shared" si="16"/>
        <v>100</v>
      </c>
    </row>
    <row r="175" spans="1:12" ht="66.75" customHeight="1">
      <c r="A175" s="24">
        <v>166</v>
      </c>
      <c r="B175" s="37" t="s">
        <v>302</v>
      </c>
      <c r="C175" s="24">
        <v>901</v>
      </c>
      <c r="D175" s="49">
        <v>412</v>
      </c>
      <c r="E175" s="50" t="s">
        <v>305</v>
      </c>
      <c r="F175" s="50"/>
      <c r="G175" s="88"/>
      <c r="H175" s="84"/>
      <c r="I175" s="75">
        <f>SUM(I176+I178+I180)</f>
        <v>236</v>
      </c>
      <c r="J175" s="64">
        <f>SUM(J176+J178+J180)</f>
        <v>1986</v>
      </c>
      <c r="K175" s="64">
        <f>SUM(K176+K178+K180)</f>
        <v>0</v>
      </c>
      <c r="L175" s="65">
        <f aca="true" t="shared" si="18" ref="L175:L188">K175/J175*100</f>
        <v>0</v>
      </c>
    </row>
    <row r="176" spans="1:12" ht="39" customHeight="1">
      <c r="A176" s="24">
        <v>167</v>
      </c>
      <c r="B176" s="37" t="s">
        <v>303</v>
      </c>
      <c r="C176" s="24">
        <v>901</v>
      </c>
      <c r="D176" s="49">
        <v>412</v>
      </c>
      <c r="E176" s="50" t="s">
        <v>306</v>
      </c>
      <c r="F176" s="50"/>
      <c r="G176" s="88"/>
      <c r="H176" s="84"/>
      <c r="I176" s="75">
        <f>SUM(I177)</f>
        <v>146</v>
      </c>
      <c r="J176" s="69">
        <f>SUM(J177)</f>
        <v>415.8</v>
      </c>
      <c r="K176" s="69">
        <f>SUM(K177)</f>
        <v>0</v>
      </c>
      <c r="L176" s="65">
        <f t="shared" si="18"/>
        <v>0</v>
      </c>
    </row>
    <row r="177" spans="1:12" ht="38.25">
      <c r="A177" s="24">
        <v>168</v>
      </c>
      <c r="B177" s="39" t="s">
        <v>266</v>
      </c>
      <c r="C177" s="25">
        <v>901</v>
      </c>
      <c r="D177" s="51">
        <v>412</v>
      </c>
      <c r="E177" s="52" t="s">
        <v>306</v>
      </c>
      <c r="F177" s="52" t="s">
        <v>65</v>
      </c>
      <c r="G177" s="77"/>
      <c r="H177" s="27"/>
      <c r="I177" s="74">
        <v>146</v>
      </c>
      <c r="J177" s="71">
        <v>415.8</v>
      </c>
      <c r="K177" s="71">
        <v>0</v>
      </c>
      <c r="L177" s="72">
        <f t="shared" si="18"/>
        <v>0</v>
      </c>
    </row>
    <row r="178" spans="1:12" ht="31.5" customHeight="1">
      <c r="A178" s="24">
        <v>169</v>
      </c>
      <c r="B178" s="37" t="s">
        <v>304</v>
      </c>
      <c r="C178" s="24">
        <v>901</v>
      </c>
      <c r="D178" s="49">
        <v>412</v>
      </c>
      <c r="E178" s="50" t="s">
        <v>307</v>
      </c>
      <c r="F178" s="50"/>
      <c r="G178" s="88"/>
      <c r="H178" s="84"/>
      <c r="I178" s="75">
        <f>SUM(I179)</f>
        <v>90</v>
      </c>
      <c r="J178" s="64">
        <f>SUM(J179)</f>
        <v>180</v>
      </c>
      <c r="K178" s="64">
        <f>SUM(K179)</f>
        <v>0</v>
      </c>
      <c r="L178" s="65">
        <f t="shared" si="18"/>
        <v>0</v>
      </c>
    </row>
    <row r="179" spans="1:12" ht="38.25">
      <c r="A179" s="24">
        <v>170</v>
      </c>
      <c r="B179" s="39" t="s">
        <v>266</v>
      </c>
      <c r="C179" s="25">
        <v>901</v>
      </c>
      <c r="D179" s="51">
        <v>412</v>
      </c>
      <c r="E179" s="52" t="s">
        <v>307</v>
      </c>
      <c r="F179" s="52" t="s">
        <v>65</v>
      </c>
      <c r="G179" s="77"/>
      <c r="H179" s="27"/>
      <c r="I179" s="74">
        <v>90</v>
      </c>
      <c r="J179" s="71">
        <v>180</v>
      </c>
      <c r="K179" s="71">
        <v>0</v>
      </c>
      <c r="L179" s="72">
        <f t="shared" si="18"/>
        <v>0</v>
      </c>
    </row>
    <row r="180" spans="1:12" ht="89.25">
      <c r="A180" s="24">
        <v>171</v>
      </c>
      <c r="B180" s="129" t="s">
        <v>396</v>
      </c>
      <c r="C180" s="24">
        <v>901</v>
      </c>
      <c r="D180" s="49">
        <v>412</v>
      </c>
      <c r="E180" s="50" t="s">
        <v>397</v>
      </c>
      <c r="F180" s="50"/>
      <c r="G180" s="77"/>
      <c r="H180" s="27"/>
      <c r="I180" s="75">
        <f>SUM(I181)</f>
        <v>0</v>
      </c>
      <c r="J180" s="64">
        <f>SUM(J181)</f>
        <v>1390.2</v>
      </c>
      <c r="K180" s="64">
        <f>SUM(K181)</f>
        <v>0</v>
      </c>
      <c r="L180" s="65">
        <f t="shared" si="18"/>
        <v>0</v>
      </c>
    </row>
    <row r="181" spans="1:12" ht="38.25">
      <c r="A181" s="24">
        <v>172</v>
      </c>
      <c r="B181" s="39" t="s">
        <v>266</v>
      </c>
      <c r="C181" s="25">
        <v>901</v>
      </c>
      <c r="D181" s="51">
        <v>412</v>
      </c>
      <c r="E181" s="52" t="s">
        <v>397</v>
      </c>
      <c r="F181" s="52" t="s">
        <v>65</v>
      </c>
      <c r="G181" s="77"/>
      <c r="H181" s="27"/>
      <c r="I181" s="74">
        <v>0</v>
      </c>
      <c r="J181" s="71">
        <v>1390.2</v>
      </c>
      <c r="K181" s="71">
        <v>0</v>
      </c>
      <c r="L181" s="72">
        <f t="shared" si="18"/>
        <v>0</v>
      </c>
    </row>
    <row r="182" spans="1:12" ht="15.75">
      <c r="A182" s="24">
        <v>173</v>
      </c>
      <c r="B182" s="38" t="s">
        <v>13</v>
      </c>
      <c r="C182" s="24">
        <v>901</v>
      </c>
      <c r="D182" s="1">
        <v>500</v>
      </c>
      <c r="E182" s="2"/>
      <c r="F182" s="4"/>
      <c r="G182" s="77"/>
      <c r="H182" s="27"/>
      <c r="I182" s="76">
        <f>SUM(I183+I194+I206+I219)</f>
        <v>20828.727</v>
      </c>
      <c r="J182" s="76">
        <f>SUM(J183+J194+J206+J219)</f>
        <v>18073.327</v>
      </c>
      <c r="K182" s="69">
        <f>SUM(K183+K194+K206+K219)</f>
        <v>5041.704</v>
      </c>
      <c r="L182" s="65">
        <f t="shared" si="18"/>
        <v>27.895826817054765</v>
      </c>
    </row>
    <row r="183" spans="1:12" ht="19.5" customHeight="1">
      <c r="A183" s="24">
        <v>174</v>
      </c>
      <c r="B183" s="37" t="s">
        <v>14</v>
      </c>
      <c r="C183" s="24">
        <v>901</v>
      </c>
      <c r="D183" s="1">
        <v>501</v>
      </c>
      <c r="E183" s="2"/>
      <c r="F183" s="4"/>
      <c r="G183" s="77"/>
      <c r="H183" s="27"/>
      <c r="I183" s="64">
        <f>SUM(I184+I189)</f>
        <v>888.2</v>
      </c>
      <c r="J183" s="64">
        <f>SUM(J184+J189)</f>
        <v>620</v>
      </c>
      <c r="K183" s="64">
        <f>K184</f>
        <v>156.4</v>
      </c>
      <c r="L183" s="65">
        <f t="shared" si="18"/>
        <v>25.225806451612904</v>
      </c>
    </row>
    <row r="184" spans="1:12" ht="51">
      <c r="A184" s="24">
        <v>175</v>
      </c>
      <c r="B184" s="40" t="s">
        <v>193</v>
      </c>
      <c r="C184" s="24">
        <v>901</v>
      </c>
      <c r="D184" s="1">
        <v>501</v>
      </c>
      <c r="E184" s="2" t="s">
        <v>194</v>
      </c>
      <c r="F184" s="4"/>
      <c r="G184" s="77"/>
      <c r="H184" s="27"/>
      <c r="I184" s="64">
        <f>SUM(I185+I187)</f>
        <v>620</v>
      </c>
      <c r="J184" s="69">
        <f>SUM(J185+J187)</f>
        <v>620</v>
      </c>
      <c r="K184" s="69">
        <f>SUM(K185+K187)</f>
        <v>156.4</v>
      </c>
      <c r="L184" s="65">
        <f t="shared" si="18"/>
        <v>25.225806451612904</v>
      </c>
    </row>
    <row r="185" spans="1:12" ht="38.25">
      <c r="A185" s="24">
        <v>176</v>
      </c>
      <c r="B185" s="40" t="s">
        <v>358</v>
      </c>
      <c r="C185" s="24">
        <v>901</v>
      </c>
      <c r="D185" s="1">
        <v>501</v>
      </c>
      <c r="E185" s="2" t="s">
        <v>195</v>
      </c>
      <c r="F185" s="4"/>
      <c r="G185" s="77"/>
      <c r="H185" s="27"/>
      <c r="I185" s="64">
        <f>I186</f>
        <v>420</v>
      </c>
      <c r="J185" s="64">
        <f>J186</f>
        <v>420</v>
      </c>
      <c r="K185" s="64">
        <f>K186</f>
        <v>156.4</v>
      </c>
      <c r="L185" s="65">
        <f t="shared" si="18"/>
        <v>37.238095238095234</v>
      </c>
    </row>
    <row r="186" spans="1:12" ht="38.25">
      <c r="A186" s="24">
        <v>177</v>
      </c>
      <c r="B186" s="39" t="s">
        <v>266</v>
      </c>
      <c r="C186" s="25">
        <v>901</v>
      </c>
      <c r="D186" s="3">
        <v>501</v>
      </c>
      <c r="E186" s="4" t="s">
        <v>195</v>
      </c>
      <c r="F186" s="4" t="s">
        <v>65</v>
      </c>
      <c r="G186" s="77"/>
      <c r="H186" s="27"/>
      <c r="I186" s="71">
        <v>420</v>
      </c>
      <c r="J186" s="73">
        <v>420</v>
      </c>
      <c r="K186" s="73">
        <v>156.4</v>
      </c>
      <c r="L186" s="72">
        <f t="shared" si="18"/>
        <v>37.238095238095234</v>
      </c>
    </row>
    <row r="187" spans="1:12" ht="18" customHeight="1">
      <c r="A187" s="24">
        <v>178</v>
      </c>
      <c r="B187" s="84" t="s">
        <v>359</v>
      </c>
      <c r="C187" s="24">
        <v>901</v>
      </c>
      <c r="D187" s="1">
        <v>501</v>
      </c>
      <c r="E187" s="2" t="s">
        <v>360</v>
      </c>
      <c r="F187" s="2"/>
      <c r="G187" s="88"/>
      <c r="H187" s="84"/>
      <c r="I187" s="64">
        <f>SUM(I188)</f>
        <v>200</v>
      </c>
      <c r="J187" s="69">
        <f>SUM(J188)</f>
        <v>200</v>
      </c>
      <c r="K187" s="69">
        <f>SUM(K188)</f>
        <v>0</v>
      </c>
      <c r="L187" s="65">
        <f t="shared" si="18"/>
        <v>0</v>
      </c>
    </row>
    <row r="188" spans="1:12" ht="38.25">
      <c r="A188" s="24">
        <v>179</v>
      </c>
      <c r="B188" s="39" t="s">
        <v>266</v>
      </c>
      <c r="C188" s="25">
        <v>901</v>
      </c>
      <c r="D188" s="3">
        <v>501</v>
      </c>
      <c r="E188" s="4" t="s">
        <v>360</v>
      </c>
      <c r="F188" s="4" t="s">
        <v>65</v>
      </c>
      <c r="G188" s="77"/>
      <c r="H188" s="27"/>
      <c r="I188" s="71">
        <v>200</v>
      </c>
      <c r="J188" s="73">
        <v>200</v>
      </c>
      <c r="K188" s="73">
        <v>0</v>
      </c>
      <c r="L188" s="72">
        <f t="shared" si="18"/>
        <v>0</v>
      </c>
    </row>
    <row r="189" spans="1:12" ht="63.75">
      <c r="A189" s="24">
        <v>180</v>
      </c>
      <c r="B189" s="130" t="s">
        <v>361</v>
      </c>
      <c r="C189" s="24">
        <v>901</v>
      </c>
      <c r="D189" s="113">
        <v>501</v>
      </c>
      <c r="E189" s="14" t="s">
        <v>362</v>
      </c>
      <c r="F189" s="14"/>
      <c r="G189" s="77"/>
      <c r="H189" s="27"/>
      <c r="I189" s="64">
        <f>SUM(I190+I192)</f>
        <v>268.2</v>
      </c>
      <c r="J189" s="69">
        <f>SUM(J190+J192)</f>
        <v>0</v>
      </c>
      <c r="K189" s="69">
        <f>SUM(K190+K192)</f>
        <v>0</v>
      </c>
      <c r="L189" s="65">
        <v>0</v>
      </c>
    </row>
    <row r="190" spans="1:12" ht="36" customHeight="1">
      <c r="A190" s="24">
        <v>181</v>
      </c>
      <c r="B190" s="5" t="s">
        <v>363</v>
      </c>
      <c r="C190" s="24">
        <v>901</v>
      </c>
      <c r="D190" s="1">
        <v>501</v>
      </c>
      <c r="E190" s="2" t="s">
        <v>364</v>
      </c>
      <c r="F190" s="2"/>
      <c r="G190" s="77"/>
      <c r="H190" s="27"/>
      <c r="I190" s="64">
        <f>SUM(I191)</f>
        <v>208.2</v>
      </c>
      <c r="J190" s="69">
        <f>SUM(J191)</f>
        <v>0</v>
      </c>
      <c r="K190" s="69">
        <f>SUM(K191)</f>
        <v>0</v>
      </c>
      <c r="L190" s="65">
        <v>0</v>
      </c>
    </row>
    <row r="191" spans="1:12" ht="38.25">
      <c r="A191" s="24">
        <v>182</v>
      </c>
      <c r="B191" s="39" t="s">
        <v>266</v>
      </c>
      <c r="C191" s="25">
        <v>901</v>
      </c>
      <c r="D191" s="3">
        <v>501</v>
      </c>
      <c r="E191" s="4" t="s">
        <v>364</v>
      </c>
      <c r="F191" s="4" t="s">
        <v>65</v>
      </c>
      <c r="G191" s="77"/>
      <c r="H191" s="27"/>
      <c r="I191" s="71">
        <v>208.2</v>
      </c>
      <c r="J191" s="73">
        <v>0</v>
      </c>
      <c r="K191" s="73">
        <v>0</v>
      </c>
      <c r="L191" s="72">
        <v>0</v>
      </c>
    </row>
    <row r="192" spans="1:12" ht="30" customHeight="1">
      <c r="A192" s="24">
        <v>183</v>
      </c>
      <c r="B192" s="123" t="s">
        <v>365</v>
      </c>
      <c r="C192" s="24">
        <v>901</v>
      </c>
      <c r="D192" s="1">
        <v>501</v>
      </c>
      <c r="E192" s="2" t="s">
        <v>366</v>
      </c>
      <c r="F192" s="2"/>
      <c r="G192" s="77"/>
      <c r="H192" s="27"/>
      <c r="I192" s="64">
        <f>SUM(I193)</f>
        <v>60</v>
      </c>
      <c r="J192" s="69">
        <f>SUM(J193)</f>
        <v>0</v>
      </c>
      <c r="K192" s="69">
        <f>SUM(K193)</f>
        <v>0</v>
      </c>
      <c r="L192" s="65">
        <v>0</v>
      </c>
    </row>
    <row r="193" spans="1:12" ht="38.25">
      <c r="A193" s="24">
        <v>184</v>
      </c>
      <c r="B193" s="39" t="s">
        <v>266</v>
      </c>
      <c r="C193" s="25">
        <v>901</v>
      </c>
      <c r="D193" s="3">
        <v>501</v>
      </c>
      <c r="E193" s="4" t="s">
        <v>366</v>
      </c>
      <c r="F193" s="4" t="s">
        <v>65</v>
      </c>
      <c r="G193" s="77"/>
      <c r="H193" s="27"/>
      <c r="I193" s="71">
        <v>60</v>
      </c>
      <c r="J193" s="73">
        <v>0</v>
      </c>
      <c r="K193" s="73">
        <v>0</v>
      </c>
      <c r="L193" s="72">
        <v>0</v>
      </c>
    </row>
    <row r="194" spans="1:12" ht="18.75" customHeight="1">
      <c r="A194" s="24">
        <v>185</v>
      </c>
      <c r="B194" s="37" t="s">
        <v>15</v>
      </c>
      <c r="C194" s="24">
        <v>901</v>
      </c>
      <c r="D194" s="1">
        <v>502</v>
      </c>
      <c r="E194" s="2"/>
      <c r="F194" s="4"/>
      <c r="G194" s="77"/>
      <c r="H194" s="27"/>
      <c r="I194" s="64">
        <f>SUM(I195)</f>
        <v>11887</v>
      </c>
      <c r="J194" s="64">
        <f>SUM(J195)</f>
        <v>10070.7</v>
      </c>
      <c r="K194" s="64">
        <f>SUM(K195)</f>
        <v>1530.8</v>
      </c>
      <c r="L194" s="65">
        <f aca="true" t="shared" si="19" ref="L194:L203">K194/J194*100</f>
        <v>15.200532237083817</v>
      </c>
    </row>
    <row r="195" spans="1:12" ht="51">
      <c r="A195" s="24">
        <v>186</v>
      </c>
      <c r="B195" s="40" t="s">
        <v>193</v>
      </c>
      <c r="C195" s="24">
        <v>901</v>
      </c>
      <c r="D195" s="1">
        <v>502</v>
      </c>
      <c r="E195" s="2" t="s">
        <v>194</v>
      </c>
      <c r="F195" s="4"/>
      <c r="G195" s="77"/>
      <c r="H195" s="27"/>
      <c r="I195" s="64">
        <f>SUM(I196+I198+I200+I202+I204)</f>
        <v>11887</v>
      </c>
      <c r="J195" s="75">
        <f>SUM(J196+J198+J200+J202+J204)</f>
        <v>10070.7</v>
      </c>
      <c r="K195" s="75">
        <f>SUM(K196+K198+K200+K202+K204)</f>
        <v>1530.8</v>
      </c>
      <c r="L195" s="65">
        <f t="shared" si="19"/>
        <v>15.200532237083817</v>
      </c>
    </row>
    <row r="196" spans="1:12" ht="25.5">
      <c r="A196" s="24">
        <v>187</v>
      </c>
      <c r="B196" s="40" t="s">
        <v>85</v>
      </c>
      <c r="C196" s="24">
        <v>901</v>
      </c>
      <c r="D196" s="1">
        <v>502</v>
      </c>
      <c r="E196" s="2" t="s">
        <v>196</v>
      </c>
      <c r="F196" s="4"/>
      <c r="G196" s="77"/>
      <c r="H196" s="27"/>
      <c r="I196" s="64">
        <f>SUM(I197)</f>
        <v>8272</v>
      </c>
      <c r="J196" s="75">
        <f>J197</f>
        <v>6385.7</v>
      </c>
      <c r="K196" s="75">
        <f>K197</f>
        <v>0</v>
      </c>
      <c r="L196" s="65">
        <f t="shared" si="19"/>
        <v>0</v>
      </c>
    </row>
    <row r="197" spans="1:12" ht="33" customHeight="1">
      <c r="A197" s="24">
        <v>188</v>
      </c>
      <c r="B197" s="39" t="s">
        <v>266</v>
      </c>
      <c r="C197" s="25">
        <v>901</v>
      </c>
      <c r="D197" s="3">
        <v>502</v>
      </c>
      <c r="E197" s="4" t="s">
        <v>196</v>
      </c>
      <c r="F197" s="4" t="s">
        <v>65</v>
      </c>
      <c r="G197" s="77"/>
      <c r="H197" s="27"/>
      <c r="I197" s="71">
        <v>8272</v>
      </c>
      <c r="J197" s="73">
        <v>6385.7</v>
      </c>
      <c r="K197" s="73">
        <v>0</v>
      </c>
      <c r="L197" s="72">
        <f t="shared" si="19"/>
        <v>0</v>
      </c>
    </row>
    <row r="198" spans="1:12" ht="45.75" customHeight="1">
      <c r="A198" s="24">
        <v>189</v>
      </c>
      <c r="B198" s="40" t="s">
        <v>86</v>
      </c>
      <c r="C198" s="24">
        <v>901</v>
      </c>
      <c r="D198" s="1">
        <v>502</v>
      </c>
      <c r="E198" s="2" t="s">
        <v>197</v>
      </c>
      <c r="F198" s="4"/>
      <c r="G198" s="77"/>
      <c r="H198" s="27"/>
      <c r="I198" s="64">
        <f>SUM(I199)</f>
        <v>693</v>
      </c>
      <c r="J198" s="75">
        <f>J199</f>
        <v>693</v>
      </c>
      <c r="K198" s="75">
        <f>K199</f>
        <v>109.6</v>
      </c>
      <c r="L198" s="65">
        <f t="shared" si="19"/>
        <v>15.815295815295816</v>
      </c>
    </row>
    <row r="199" spans="1:12" ht="31.5" customHeight="1">
      <c r="A199" s="24">
        <v>190</v>
      </c>
      <c r="B199" s="39" t="s">
        <v>266</v>
      </c>
      <c r="C199" s="25">
        <v>901</v>
      </c>
      <c r="D199" s="3">
        <v>502</v>
      </c>
      <c r="E199" s="4" t="s">
        <v>197</v>
      </c>
      <c r="F199" s="4" t="s">
        <v>65</v>
      </c>
      <c r="G199" s="77"/>
      <c r="H199" s="27"/>
      <c r="I199" s="71">
        <v>693</v>
      </c>
      <c r="J199" s="73">
        <v>693</v>
      </c>
      <c r="K199" s="73">
        <v>109.6</v>
      </c>
      <c r="L199" s="72">
        <f t="shared" si="19"/>
        <v>15.815295815295816</v>
      </c>
    </row>
    <row r="200" spans="1:12" ht="25.5">
      <c r="A200" s="24">
        <v>191</v>
      </c>
      <c r="B200" s="40" t="s">
        <v>124</v>
      </c>
      <c r="C200" s="24">
        <v>901</v>
      </c>
      <c r="D200" s="1">
        <v>502</v>
      </c>
      <c r="E200" s="2" t="s">
        <v>198</v>
      </c>
      <c r="F200" s="4"/>
      <c r="G200" s="77"/>
      <c r="H200" s="27"/>
      <c r="I200" s="64">
        <f>I201</f>
        <v>300</v>
      </c>
      <c r="J200" s="75">
        <f>J201</f>
        <v>370</v>
      </c>
      <c r="K200" s="75">
        <f>K201</f>
        <v>111</v>
      </c>
      <c r="L200" s="65">
        <f t="shared" si="19"/>
        <v>30</v>
      </c>
    </row>
    <row r="201" spans="1:12" ht="28.5" customHeight="1">
      <c r="A201" s="24">
        <v>192</v>
      </c>
      <c r="B201" s="39" t="s">
        <v>266</v>
      </c>
      <c r="C201" s="25">
        <v>901</v>
      </c>
      <c r="D201" s="3">
        <v>502</v>
      </c>
      <c r="E201" s="4" t="s">
        <v>198</v>
      </c>
      <c r="F201" s="4" t="s">
        <v>65</v>
      </c>
      <c r="G201" s="77"/>
      <c r="H201" s="27"/>
      <c r="I201" s="71">
        <v>300</v>
      </c>
      <c r="J201" s="73">
        <v>370</v>
      </c>
      <c r="K201" s="73">
        <v>111</v>
      </c>
      <c r="L201" s="72">
        <f t="shared" si="19"/>
        <v>30</v>
      </c>
    </row>
    <row r="202" spans="1:12" ht="22.5" customHeight="1">
      <c r="A202" s="24">
        <v>193</v>
      </c>
      <c r="B202" s="37" t="s">
        <v>125</v>
      </c>
      <c r="C202" s="24">
        <v>901</v>
      </c>
      <c r="D202" s="1">
        <v>502</v>
      </c>
      <c r="E202" s="2" t="s">
        <v>199</v>
      </c>
      <c r="F202" s="4"/>
      <c r="G202" s="77"/>
      <c r="H202" s="27"/>
      <c r="I202" s="64">
        <f>I203</f>
        <v>1122</v>
      </c>
      <c r="J202" s="64">
        <f>J203</f>
        <v>1122</v>
      </c>
      <c r="K202" s="64">
        <f>K203</f>
        <v>459.8</v>
      </c>
      <c r="L202" s="65">
        <f t="shared" si="19"/>
        <v>40.98039215686274</v>
      </c>
    </row>
    <row r="203" spans="1:12" ht="26.25" customHeight="1">
      <c r="A203" s="24">
        <v>194</v>
      </c>
      <c r="B203" s="39" t="s">
        <v>266</v>
      </c>
      <c r="C203" s="25">
        <v>901</v>
      </c>
      <c r="D203" s="3">
        <v>502</v>
      </c>
      <c r="E203" s="4" t="s">
        <v>199</v>
      </c>
      <c r="F203" s="4" t="s">
        <v>65</v>
      </c>
      <c r="G203" s="77"/>
      <c r="H203" s="27"/>
      <c r="I203" s="71">
        <v>1122</v>
      </c>
      <c r="J203" s="71">
        <v>1122</v>
      </c>
      <c r="K203" s="71">
        <v>459.8</v>
      </c>
      <c r="L203" s="72">
        <f t="shared" si="19"/>
        <v>40.98039215686274</v>
      </c>
    </row>
    <row r="204" spans="1:12" ht="51">
      <c r="A204" s="24">
        <v>195</v>
      </c>
      <c r="B204" s="37" t="s">
        <v>271</v>
      </c>
      <c r="C204" s="24">
        <v>901</v>
      </c>
      <c r="D204" s="1">
        <v>502</v>
      </c>
      <c r="E204" s="31" t="s">
        <v>272</v>
      </c>
      <c r="F204" s="2"/>
      <c r="G204" s="77"/>
      <c r="H204" s="27"/>
      <c r="I204" s="64">
        <f>SUM(I205)</f>
        <v>1500</v>
      </c>
      <c r="J204" s="64">
        <f>SUM(J205)</f>
        <v>1500</v>
      </c>
      <c r="K204" s="64">
        <f>SUM(K205)</f>
        <v>850.4</v>
      </c>
      <c r="L204" s="65">
        <f>SUM(L205)</f>
        <v>56.69333333333333</v>
      </c>
    </row>
    <row r="205" spans="1:12" ht="51">
      <c r="A205" s="24">
        <v>196</v>
      </c>
      <c r="B205" s="39" t="s">
        <v>273</v>
      </c>
      <c r="C205" s="25">
        <v>901</v>
      </c>
      <c r="D205" s="3">
        <v>502</v>
      </c>
      <c r="E205" s="47" t="s">
        <v>272</v>
      </c>
      <c r="F205" s="4" t="s">
        <v>45</v>
      </c>
      <c r="G205" s="77"/>
      <c r="H205" s="27"/>
      <c r="I205" s="71">
        <v>1500</v>
      </c>
      <c r="J205" s="71">
        <v>1500</v>
      </c>
      <c r="K205" s="71">
        <v>850.4</v>
      </c>
      <c r="L205" s="72">
        <f aca="true" t="shared" si="20" ref="L205:L213">K205/J205*100</f>
        <v>56.69333333333333</v>
      </c>
    </row>
    <row r="206" spans="1:12" ht="21" customHeight="1">
      <c r="A206" s="24">
        <v>197</v>
      </c>
      <c r="B206" s="42" t="s">
        <v>16</v>
      </c>
      <c r="C206" s="24">
        <v>901</v>
      </c>
      <c r="D206" s="32">
        <v>503</v>
      </c>
      <c r="E206" s="31"/>
      <c r="F206" s="47"/>
      <c r="G206" s="77"/>
      <c r="H206" s="27"/>
      <c r="I206" s="75">
        <f>SUM(I207+I214)</f>
        <v>6669.527</v>
      </c>
      <c r="J206" s="64">
        <f>SUM(J207+J214)</f>
        <v>6069.627</v>
      </c>
      <c r="K206" s="64">
        <f>SUM(K207+K214)</f>
        <v>3354.504</v>
      </c>
      <c r="L206" s="65">
        <f t="shared" si="20"/>
        <v>55.26705347791553</v>
      </c>
    </row>
    <row r="207" spans="1:12" ht="51">
      <c r="A207" s="24">
        <v>198</v>
      </c>
      <c r="B207" s="40" t="s">
        <v>193</v>
      </c>
      <c r="C207" s="24">
        <v>901</v>
      </c>
      <c r="D207" s="1">
        <v>503</v>
      </c>
      <c r="E207" s="2" t="s">
        <v>194</v>
      </c>
      <c r="F207" s="4"/>
      <c r="G207" s="77"/>
      <c r="H207" s="27"/>
      <c r="I207" s="128">
        <f>SUM(I208+I210+I212)</f>
        <v>5469.527</v>
      </c>
      <c r="J207" s="128">
        <f>SUM(J208+J210+J212)</f>
        <v>5539.527</v>
      </c>
      <c r="K207" s="69">
        <f>SUM(K208+K210+K212)</f>
        <v>3215.551</v>
      </c>
      <c r="L207" s="65">
        <f t="shared" si="20"/>
        <v>58.04739285502174</v>
      </c>
    </row>
    <row r="208" spans="1:12" ht="20.25" customHeight="1">
      <c r="A208" s="24">
        <v>199</v>
      </c>
      <c r="B208" s="37" t="s">
        <v>367</v>
      </c>
      <c r="C208" s="24">
        <v>901</v>
      </c>
      <c r="D208" s="1">
        <v>503</v>
      </c>
      <c r="E208" s="2" t="s">
        <v>250</v>
      </c>
      <c r="F208" s="4"/>
      <c r="G208" s="77"/>
      <c r="H208" s="27"/>
      <c r="I208" s="64">
        <f>I209</f>
        <v>3937.36</v>
      </c>
      <c r="J208" s="76">
        <f>J209</f>
        <v>3937.36</v>
      </c>
      <c r="K208" s="64">
        <f>K209</f>
        <v>2423.251</v>
      </c>
      <c r="L208" s="65">
        <f t="shared" si="20"/>
        <v>61.54507080886685</v>
      </c>
    </row>
    <row r="209" spans="1:12" ht="30.75" customHeight="1">
      <c r="A209" s="24">
        <v>200</v>
      </c>
      <c r="B209" s="39" t="s">
        <v>266</v>
      </c>
      <c r="C209" s="25">
        <v>901</v>
      </c>
      <c r="D209" s="3">
        <v>503</v>
      </c>
      <c r="E209" s="4" t="s">
        <v>250</v>
      </c>
      <c r="F209" s="4" t="s">
        <v>65</v>
      </c>
      <c r="G209" s="77"/>
      <c r="H209" s="27"/>
      <c r="I209" s="71">
        <v>3937.36</v>
      </c>
      <c r="J209" s="74">
        <v>3937.36</v>
      </c>
      <c r="K209" s="74">
        <v>2423.251</v>
      </c>
      <c r="L209" s="72">
        <f t="shared" si="20"/>
        <v>61.54507080886685</v>
      </c>
    </row>
    <row r="210" spans="1:12" ht="23.25" customHeight="1">
      <c r="A210" s="24">
        <v>201</v>
      </c>
      <c r="B210" s="37" t="s">
        <v>17</v>
      </c>
      <c r="C210" s="24">
        <v>901</v>
      </c>
      <c r="D210" s="1">
        <v>503</v>
      </c>
      <c r="E210" s="2" t="s">
        <v>251</v>
      </c>
      <c r="F210" s="4"/>
      <c r="G210" s="77"/>
      <c r="H210" s="27"/>
      <c r="I210" s="64">
        <f>I211</f>
        <v>622.167</v>
      </c>
      <c r="J210" s="69">
        <f>SUM(J211)</f>
        <v>622.167</v>
      </c>
      <c r="K210" s="69">
        <f>SUM(K211)</f>
        <v>176.2</v>
      </c>
      <c r="L210" s="65">
        <f t="shared" si="20"/>
        <v>28.320370575745734</v>
      </c>
    </row>
    <row r="211" spans="1:12" ht="30.75" customHeight="1">
      <c r="A211" s="24">
        <v>202</v>
      </c>
      <c r="B211" s="39" t="s">
        <v>266</v>
      </c>
      <c r="C211" s="25">
        <v>901</v>
      </c>
      <c r="D211" s="3">
        <v>503</v>
      </c>
      <c r="E211" s="4" t="s">
        <v>251</v>
      </c>
      <c r="F211" s="4" t="s">
        <v>65</v>
      </c>
      <c r="G211" s="77"/>
      <c r="H211" s="27"/>
      <c r="I211" s="71">
        <v>622.167</v>
      </c>
      <c r="J211" s="71">
        <v>622.167</v>
      </c>
      <c r="K211" s="71">
        <v>176.2</v>
      </c>
      <c r="L211" s="72">
        <f t="shared" si="20"/>
        <v>28.320370575745734</v>
      </c>
    </row>
    <row r="212" spans="1:12" ht="21.75" customHeight="1">
      <c r="A212" s="24">
        <v>203</v>
      </c>
      <c r="B212" s="37" t="s">
        <v>87</v>
      </c>
      <c r="C212" s="24">
        <v>901</v>
      </c>
      <c r="D212" s="1">
        <v>503</v>
      </c>
      <c r="E212" s="2" t="s">
        <v>252</v>
      </c>
      <c r="F212" s="4"/>
      <c r="G212" s="77"/>
      <c r="H212" s="27"/>
      <c r="I212" s="64">
        <f>I213</f>
        <v>910</v>
      </c>
      <c r="J212" s="64">
        <f>J213</f>
        <v>980</v>
      </c>
      <c r="K212" s="64">
        <f>K213</f>
        <v>616.1</v>
      </c>
      <c r="L212" s="65">
        <f t="shared" si="20"/>
        <v>62.86734693877551</v>
      </c>
    </row>
    <row r="213" spans="1:12" ht="32.25" customHeight="1">
      <c r="A213" s="24">
        <v>204</v>
      </c>
      <c r="B213" s="39" t="s">
        <v>266</v>
      </c>
      <c r="C213" s="25">
        <v>901</v>
      </c>
      <c r="D213" s="3">
        <v>503</v>
      </c>
      <c r="E213" s="4" t="s">
        <v>252</v>
      </c>
      <c r="F213" s="4" t="s">
        <v>65</v>
      </c>
      <c r="G213" s="77"/>
      <c r="H213" s="27"/>
      <c r="I213" s="71">
        <v>910</v>
      </c>
      <c r="J213" s="71">
        <v>980</v>
      </c>
      <c r="K213" s="71">
        <v>616.1</v>
      </c>
      <c r="L213" s="72">
        <f t="shared" si="20"/>
        <v>62.86734693877551</v>
      </c>
    </row>
    <row r="214" spans="1:12" ht="47.25" customHeight="1">
      <c r="A214" s="24">
        <v>205</v>
      </c>
      <c r="B214" s="37" t="s">
        <v>368</v>
      </c>
      <c r="C214" s="24">
        <v>901</v>
      </c>
      <c r="D214" s="1">
        <v>503</v>
      </c>
      <c r="E214" s="2" t="s">
        <v>308</v>
      </c>
      <c r="F214" s="2"/>
      <c r="G214" s="88"/>
      <c r="H214" s="84"/>
      <c r="I214" s="64">
        <f>SUM(I215+I217)</f>
        <v>1200</v>
      </c>
      <c r="J214" s="64">
        <f>SUM(J215+J217)</f>
        <v>530.1</v>
      </c>
      <c r="K214" s="64">
        <f>SUM(K215+K217)</f>
        <v>138.953</v>
      </c>
      <c r="L214" s="65">
        <f aca="true" t="shared" si="21" ref="L214:L219">K214/J214*100</f>
        <v>26.212601395963027</v>
      </c>
    </row>
    <row r="215" spans="1:12" ht="43.5" customHeight="1">
      <c r="A215" s="24">
        <v>206</v>
      </c>
      <c r="B215" s="123" t="s">
        <v>369</v>
      </c>
      <c r="C215" s="24">
        <v>901</v>
      </c>
      <c r="D215" s="1">
        <v>503</v>
      </c>
      <c r="E215" s="2" t="s">
        <v>309</v>
      </c>
      <c r="F215" s="2"/>
      <c r="G215" s="88"/>
      <c r="H215" s="84"/>
      <c r="I215" s="64">
        <f>SUM(I216)</f>
        <v>633</v>
      </c>
      <c r="J215" s="64">
        <f>SUM(J216)</f>
        <v>0</v>
      </c>
      <c r="K215" s="64">
        <f>SUM(K216)</f>
        <v>0</v>
      </c>
      <c r="L215" s="65">
        <v>0</v>
      </c>
    </row>
    <row r="216" spans="1:12" ht="30" customHeight="1">
      <c r="A216" s="24">
        <v>207</v>
      </c>
      <c r="B216" s="39" t="s">
        <v>266</v>
      </c>
      <c r="C216" s="25">
        <v>901</v>
      </c>
      <c r="D216" s="3">
        <v>503</v>
      </c>
      <c r="E216" s="4" t="s">
        <v>370</v>
      </c>
      <c r="F216" s="4" t="s">
        <v>65</v>
      </c>
      <c r="G216" s="77"/>
      <c r="H216" s="27"/>
      <c r="I216" s="71">
        <v>633</v>
      </c>
      <c r="J216" s="71">
        <v>0</v>
      </c>
      <c r="K216" s="71">
        <v>0</v>
      </c>
      <c r="L216" s="72">
        <v>0</v>
      </c>
    </row>
    <row r="217" spans="1:12" ht="30" customHeight="1">
      <c r="A217" s="24">
        <v>208</v>
      </c>
      <c r="B217" s="37" t="s">
        <v>371</v>
      </c>
      <c r="C217" s="24">
        <v>901</v>
      </c>
      <c r="D217" s="1">
        <v>503</v>
      </c>
      <c r="E217" s="2" t="s">
        <v>372</v>
      </c>
      <c r="F217" s="2"/>
      <c r="G217" s="77"/>
      <c r="H217" s="27"/>
      <c r="I217" s="64">
        <f>SUM(I218)</f>
        <v>567</v>
      </c>
      <c r="J217" s="64">
        <f>SUM(J218)</f>
        <v>530.1</v>
      </c>
      <c r="K217" s="64">
        <f>SUM(K218)</f>
        <v>138.953</v>
      </c>
      <c r="L217" s="65">
        <f t="shared" si="21"/>
        <v>26.212601395963027</v>
      </c>
    </row>
    <row r="218" spans="1:12" ht="30" customHeight="1">
      <c r="A218" s="24">
        <v>209</v>
      </c>
      <c r="B218" s="39" t="s">
        <v>266</v>
      </c>
      <c r="C218" s="25">
        <v>901</v>
      </c>
      <c r="D218" s="3">
        <v>503</v>
      </c>
      <c r="E218" s="4" t="s">
        <v>372</v>
      </c>
      <c r="F218" s="4" t="s">
        <v>65</v>
      </c>
      <c r="G218" s="77"/>
      <c r="H218" s="27"/>
      <c r="I218" s="71">
        <v>567</v>
      </c>
      <c r="J218" s="71">
        <v>530.1</v>
      </c>
      <c r="K218" s="71">
        <v>138.953</v>
      </c>
      <c r="L218" s="72">
        <f t="shared" si="21"/>
        <v>26.212601395963027</v>
      </c>
    </row>
    <row r="219" spans="1:12" ht="30.75" customHeight="1">
      <c r="A219" s="24">
        <v>210</v>
      </c>
      <c r="B219" s="37" t="s">
        <v>60</v>
      </c>
      <c r="C219" s="24">
        <v>901</v>
      </c>
      <c r="D219" s="1">
        <v>505</v>
      </c>
      <c r="E219" s="2"/>
      <c r="F219" s="4"/>
      <c r="G219" s="77"/>
      <c r="H219" s="27"/>
      <c r="I219" s="64">
        <f>SUM(I220+I226)</f>
        <v>1384</v>
      </c>
      <c r="J219" s="64">
        <f>SUM(J220+J226)</f>
        <v>1313</v>
      </c>
      <c r="K219" s="64">
        <f>SUM(K220+K226)</f>
        <v>0</v>
      </c>
      <c r="L219" s="65">
        <f t="shared" si="21"/>
        <v>0</v>
      </c>
    </row>
    <row r="220" spans="1:12" ht="51">
      <c r="A220" s="24">
        <v>211</v>
      </c>
      <c r="B220" s="40" t="s">
        <v>193</v>
      </c>
      <c r="C220" s="24">
        <v>901</v>
      </c>
      <c r="D220" s="1">
        <v>505</v>
      </c>
      <c r="E220" s="2" t="s">
        <v>194</v>
      </c>
      <c r="F220" s="4"/>
      <c r="G220" s="77"/>
      <c r="H220" s="27"/>
      <c r="I220" s="64">
        <f>SUM(I221+I224)</f>
        <v>1334</v>
      </c>
      <c r="J220" s="64">
        <f>SUM(J221+J224)</f>
        <v>1313</v>
      </c>
      <c r="K220" s="64">
        <f>SUM(K221+K224)</f>
        <v>0</v>
      </c>
      <c r="L220" s="65">
        <v>0</v>
      </c>
    </row>
    <row r="221" spans="1:12" ht="45" customHeight="1">
      <c r="A221" s="24">
        <v>212</v>
      </c>
      <c r="B221" s="40" t="s">
        <v>86</v>
      </c>
      <c r="C221" s="24">
        <v>901</v>
      </c>
      <c r="D221" s="1">
        <v>505</v>
      </c>
      <c r="E221" s="2" t="s">
        <v>197</v>
      </c>
      <c r="F221" s="2"/>
      <c r="G221" s="77"/>
      <c r="H221" s="27"/>
      <c r="I221" s="64">
        <f>SUM(I222:I223)</f>
        <v>1313</v>
      </c>
      <c r="J221" s="64">
        <f>SUM(J222:J223)</f>
        <v>1313</v>
      </c>
      <c r="K221" s="64">
        <f>SUM(K222:K223)</f>
        <v>0</v>
      </c>
      <c r="L221" s="65">
        <f>-K221/J221*100</f>
        <v>0</v>
      </c>
    </row>
    <row r="222" spans="1:12" ht="30" customHeight="1">
      <c r="A222" s="24">
        <v>213</v>
      </c>
      <c r="B222" s="39" t="s">
        <v>266</v>
      </c>
      <c r="C222" s="25">
        <v>901</v>
      </c>
      <c r="D222" s="3">
        <v>505</v>
      </c>
      <c r="E222" s="4" t="s">
        <v>197</v>
      </c>
      <c r="F222" s="4" t="s">
        <v>65</v>
      </c>
      <c r="G222" s="77"/>
      <c r="H222" s="27"/>
      <c r="I222" s="71">
        <v>393.5</v>
      </c>
      <c r="J222" s="71">
        <v>393.5</v>
      </c>
      <c r="K222" s="71">
        <v>0</v>
      </c>
      <c r="L222" s="72">
        <f>K222/J222*100</f>
        <v>0</v>
      </c>
    </row>
    <row r="223" spans="1:12" ht="21" customHeight="1">
      <c r="A223" s="24">
        <v>214</v>
      </c>
      <c r="B223" s="39" t="s">
        <v>320</v>
      </c>
      <c r="C223" s="25">
        <v>901</v>
      </c>
      <c r="D223" s="3">
        <v>505</v>
      </c>
      <c r="E223" s="4" t="s">
        <v>197</v>
      </c>
      <c r="F223" s="4" t="s">
        <v>318</v>
      </c>
      <c r="G223" s="77"/>
      <c r="H223" s="27"/>
      <c r="I223" s="71">
        <v>919.5</v>
      </c>
      <c r="J223" s="71">
        <v>919.5</v>
      </c>
      <c r="K223" s="71">
        <v>0</v>
      </c>
      <c r="L223" s="72">
        <f>K223/J223*100</f>
        <v>0</v>
      </c>
    </row>
    <row r="224" spans="1:12" ht="69" customHeight="1">
      <c r="A224" s="24">
        <v>215</v>
      </c>
      <c r="B224" s="37" t="s">
        <v>130</v>
      </c>
      <c r="C224" s="24">
        <v>901</v>
      </c>
      <c r="D224" s="1">
        <v>505</v>
      </c>
      <c r="E224" s="2" t="s">
        <v>253</v>
      </c>
      <c r="F224" s="4"/>
      <c r="G224" s="77"/>
      <c r="H224" s="27"/>
      <c r="I224" s="64">
        <f>I225</f>
        <v>21</v>
      </c>
      <c r="J224" s="69">
        <f>SUM(J225)</f>
        <v>0</v>
      </c>
      <c r="K224" s="69">
        <f>SUM(K225)</f>
        <v>0</v>
      </c>
      <c r="L224" s="65">
        <v>0</v>
      </c>
    </row>
    <row r="225" spans="1:12" ht="38.25">
      <c r="A225" s="24">
        <v>216</v>
      </c>
      <c r="B225" s="39" t="s">
        <v>119</v>
      </c>
      <c r="C225" s="25">
        <v>901</v>
      </c>
      <c r="D225" s="3">
        <v>505</v>
      </c>
      <c r="E225" s="4" t="s">
        <v>253</v>
      </c>
      <c r="F225" s="4" t="s">
        <v>45</v>
      </c>
      <c r="G225" s="77"/>
      <c r="H225" s="27"/>
      <c r="I225" s="71">
        <v>21</v>
      </c>
      <c r="J225" s="71">
        <v>0</v>
      </c>
      <c r="K225" s="71">
        <v>0</v>
      </c>
      <c r="L225" s="72">
        <v>0</v>
      </c>
    </row>
    <row r="226" spans="1:12" ht="51">
      <c r="A226" s="24">
        <v>217</v>
      </c>
      <c r="B226" s="42" t="s">
        <v>355</v>
      </c>
      <c r="C226" s="24">
        <v>901</v>
      </c>
      <c r="D226" s="32">
        <v>505</v>
      </c>
      <c r="E226" s="31" t="s">
        <v>200</v>
      </c>
      <c r="F226" s="47"/>
      <c r="G226" s="77"/>
      <c r="H226" s="27"/>
      <c r="I226" s="75">
        <f>I227</f>
        <v>50</v>
      </c>
      <c r="J226" s="69">
        <f>SUM(J227)</f>
        <v>0</v>
      </c>
      <c r="K226" s="69">
        <f>SUM(K227)</f>
        <v>0</v>
      </c>
      <c r="L226" s="65">
        <v>0</v>
      </c>
    </row>
    <row r="227" spans="1:12" ht="33.75" customHeight="1">
      <c r="A227" s="24">
        <v>218</v>
      </c>
      <c r="B227" s="42" t="s">
        <v>357</v>
      </c>
      <c r="C227" s="24">
        <v>901</v>
      </c>
      <c r="D227" s="32">
        <v>505</v>
      </c>
      <c r="E227" s="31" t="s">
        <v>200</v>
      </c>
      <c r="F227" s="47"/>
      <c r="G227" s="77"/>
      <c r="H227" s="27"/>
      <c r="I227" s="75">
        <f>I228</f>
        <v>50</v>
      </c>
      <c r="J227" s="64">
        <f>J228</f>
        <v>0</v>
      </c>
      <c r="K227" s="64">
        <f>K228</f>
        <v>0</v>
      </c>
      <c r="L227" s="65">
        <v>0</v>
      </c>
    </row>
    <row r="228" spans="1:12" ht="38.25">
      <c r="A228" s="24">
        <v>219</v>
      </c>
      <c r="B228" s="39" t="s">
        <v>266</v>
      </c>
      <c r="C228" s="25">
        <v>901</v>
      </c>
      <c r="D228" s="46">
        <v>505</v>
      </c>
      <c r="E228" s="47" t="s">
        <v>200</v>
      </c>
      <c r="F228" s="47" t="s">
        <v>65</v>
      </c>
      <c r="G228" s="77"/>
      <c r="H228" s="27"/>
      <c r="I228" s="74">
        <v>50</v>
      </c>
      <c r="J228" s="71">
        <v>0</v>
      </c>
      <c r="K228" s="71">
        <v>0</v>
      </c>
      <c r="L228" s="72">
        <v>0</v>
      </c>
    </row>
    <row r="229" spans="1:12" ht="20.25" customHeight="1">
      <c r="A229" s="33">
        <v>220</v>
      </c>
      <c r="B229" s="119" t="s">
        <v>18</v>
      </c>
      <c r="C229" s="33">
        <v>901</v>
      </c>
      <c r="D229" s="113">
        <v>600</v>
      </c>
      <c r="E229" s="14"/>
      <c r="F229" s="22"/>
      <c r="G229" s="85"/>
      <c r="H229" s="85"/>
      <c r="I229" s="76">
        <f>I230</f>
        <v>440.7</v>
      </c>
      <c r="J229" s="76">
        <f aca="true" t="shared" si="22" ref="J229:K232">SUM(J230)</f>
        <v>440.7</v>
      </c>
      <c r="K229" s="76">
        <f t="shared" si="22"/>
        <v>95.5</v>
      </c>
      <c r="L229" s="114">
        <f aca="true" t="shared" si="23" ref="L229:L235">K229/J229*100</f>
        <v>21.670070342636716</v>
      </c>
    </row>
    <row r="230" spans="1:12" ht="25.5" customHeight="1">
      <c r="A230" s="24">
        <v>221</v>
      </c>
      <c r="B230" s="37" t="s">
        <v>277</v>
      </c>
      <c r="C230" s="24">
        <v>901</v>
      </c>
      <c r="D230" s="1">
        <v>603</v>
      </c>
      <c r="E230" s="2"/>
      <c r="F230" s="4"/>
      <c r="G230" s="77"/>
      <c r="H230" s="27"/>
      <c r="I230" s="64">
        <f>SUM(I231)</f>
        <v>440.7</v>
      </c>
      <c r="J230" s="64">
        <f t="shared" si="22"/>
        <v>440.7</v>
      </c>
      <c r="K230" s="64">
        <f t="shared" si="22"/>
        <v>95.5</v>
      </c>
      <c r="L230" s="65">
        <f t="shared" si="23"/>
        <v>21.670070342636716</v>
      </c>
    </row>
    <row r="231" spans="1:12" ht="38.25">
      <c r="A231" s="24">
        <v>222</v>
      </c>
      <c r="B231" s="37" t="s">
        <v>201</v>
      </c>
      <c r="C231" s="24">
        <v>901</v>
      </c>
      <c r="D231" s="1">
        <v>603</v>
      </c>
      <c r="E231" s="2" t="s">
        <v>274</v>
      </c>
      <c r="F231" s="4"/>
      <c r="G231" s="77"/>
      <c r="H231" s="27"/>
      <c r="I231" s="64">
        <f>I232</f>
        <v>440.7</v>
      </c>
      <c r="J231" s="69">
        <f>SUM(J232)</f>
        <v>440.7</v>
      </c>
      <c r="K231" s="69">
        <f>SUM(K232)</f>
        <v>95.5</v>
      </c>
      <c r="L231" s="65">
        <f t="shared" si="23"/>
        <v>21.670070342636716</v>
      </c>
    </row>
    <row r="232" spans="1:12" ht="51">
      <c r="A232" s="24">
        <v>223</v>
      </c>
      <c r="B232" s="37" t="s">
        <v>88</v>
      </c>
      <c r="C232" s="24">
        <v>901</v>
      </c>
      <c r="D232" s="1">
        <v>603</v>
      </c>
      <c r="E232" s="2" t="s">
        <v>202</v>
      </c>
      <c r="F232" s="4"/>
      <c r="G232" s="77"/>
      <c r="H232" s="27"/>
      <c r="I232" s="64">
        <f>I233</f>
        <v>440.7</v>
      </c>
      <c r="J232" s="69">
        <f t="shared" si="22"/>
        <v>440.7</v>
      </c>
      <c r="K232" s="69">
        <f t="shared" si="22"/>
        <v>95.5</v>
      </c>
      <c r="L232" s="65">
        <f t="shared" si="23"/>
        <v>21.670070342636716</v>
      </c>
    </row>
    <row r="233" spans="1:12" ht="33" customHeight="1">
      <c r="A233" s="24">
        <v>224</v>
      </c>
      <c r="B233" s="39" t="s">
        <v>266</v>
      </c>
      <c r="C233" s="25">
        <v>901</v>
      </c>
      <c r="D233" s="3">
        <v>603</v>
      </c>
      <c r="E233" s="4" t="s">
        <v>202</v>
      </c>
      <c r="F233" s="4" t="s">
        <v>65</v>
      </c>
      <c r="G233" s="77"/>
      <c r="H233" s="27"/>
      <c r="I233" s="71">
        <v>440.7</v>
      </c>
      <c r="J233" s="71">
        <v>440.7</v>
      </c>
      <c r="K233" s="71">
        <v>95.5</v>
      </c>
      <c r="L233" s="72">
        <f t="shared" si="23"/>
        <v>21.670070342636716</v>
      </c>
    </row>
    <row r="234" spans="1:12" ht="27" customHeight="1">
      <c r="A234" s="24">
        <v>225</v>
      </c>
      <c r="B234" s="38" t="s">
        <v>19</v>
      </c>
      <c r="C234" s="24">
        <v>901</v>
      </c>
      <c r="D234" s="1">
        <v>700</v>
      </c>
      <c r="E234" s="2"/>
      <c r="F234" s="4"/>
      <c r="G234" s="77"/>
      <c r="H234" s="27"/>
      <c r="I234" s="64">
        <f>SUM(I235+I247+I266+I275)</f>
        <v>126806.318</v>
      </c>
      <c r="J234" s="64">
        <f>SUM(J235+J247+J266+J275)</f>
        <v>128187.545</v>
      </c>
      <c r="K234" s="64">
        <f>SUM(K235+K247+K266+K275)</f>
        <v>64216.71</v>
      </c>
      <c r="L234" s="65">
        <f t="shared" si="23"/>
        <v>50.09590440319299</v>
      </c>
    </row>
    <row r="235" spans="1:12" ht="15.75" customHeight="1">
      <c r="A235" s="24">
        <v>226</v>
      </c>
      <c r="B235" s="37" t="s">
        <v>20</v>
      </c>
      <c r="C235" s="24">
        <v>901</v>
      </c>
      <c r="D235" s="1">
        <v>701</v>
      </c>
      <c r="E235" s="2"/>
      <c r="F235" s="4"/>
      <c r="G235" s="77"/>
      <c r="H235" s="27"/>
      <c r="I235" s="64">
        <f>SUM(I236)</f>
        <v>39447</v>
      </c>
      <c r="J235" s="69">
        <f>SUM(J236)</f>
        <v>39447</v>
      </c>
      <c r="K235" s="69">
        <f>SUM(K236)</f>
        <v>18030.31</v>
      </c>
      <c r="L235" s="65">
        <f t="shared" si="23"/>
        <v>45.70768372753315</v>
      </c>
    </row>
    <row r="236" spans="1:12" ht="38.25">
      <c r="A236" s="24">
        <v>227</v>
      </c>
      <c r="B236" s="37" t="s">
        <v>203</v>
      </c>
      <c r="C236" s="24">
        <v>901</v>
      </c>
      <c r="D236" s="1">
        <v>701</v>
      </c>
      <c r="E236" s="2" t="s">
        <v>204</v>
      </c>
      <c r="F236" s="4"/>
      <c r="G236" s="77"/>
      <c r="H236" s="27"/>
      <c r="I236" s="64">
        <f>SUM(I237+I242)</f>
        <v>39447</v>
      </c>
      <c r="J236" s="64">
        <f>SUM(J237+J242)</f>
        <v>39447</v>
      </c>
      <c r="K236" s="64">
        <f>SUM(K237+K242)</f>
        <v>18030.31</v>
      </c>
      <c r="L236" s="65">
        <f aca="true" t="shared" si="24" ref="L236:L241">K236/J236*100</f>
        <v>45.70768372753315</v>
      </c>
    </row>
    <row r="237" spans="1:12" ht="25.5">
      <c r="A237" s="24">
        <v>228</v>
      </c>
      <c r="B237" s="37" t="s">
        <v>89</v>
      </c>
      <c r="C237" s="24">
        <v>901</v>
      </c>
      <c r="D237" s="1">
        <v>701</v>
      </c>
      <c r="E237" s="2" t="s">
        <v>205</v>
      </c>
      <c r="F237" s="4"/>
      <c r="G237" s="77"/>
      <c r="H237" s="27"/>
      <c r="I237" s="64">
        <f>SUM(I238)</f>
        <v>22000</v>
      </c>
      <c r="J237" s="69">
        <f>SUM(J238)</f>
        <v>22000</v>
      </c>
      <c r="K237" s="69">
        <f>SUM(K238)</f>
        <v>9768.61</v>
      </c>
      <c r="L237" s="65">
        <f t="shared" si="24"/>
        <v>44.40277272727273</v>
      </c>
    </row>
    <row r="238" spans="1:12" ht="51">
      <c r="A238" s="24">
        <v>229</v>
      </c>
      <c r="B238" s="37" t="s">
        <v>90</v>
      </c>
      <c r="C238" s="24">
        <v>901</v>
      </c>
      <c r="D238" s="1">
        <v>701</v>
      </c>
      <c r="E238" s="2" t="s">
        <v>206</v>
      </c>
      <c r="F238" s="4"/>
      <c r="G238" s="77"/>
      <c r="H238" s="27"/>
      <c r="I238" s="64">
        <f>SUM(I239:I241)</f>
        <v>22000</v>
      </c>
      <c r="J238" s="64">
        <f>SUM(J239:J241)</f>
        <v>22000</v>
      </c>
      <c r="K238" s="64">
        <f>SUM(K239:K241)</f>
        <v>9768.61</v>
      </c>
      <c r="L238" s="65">
        <f t="shared" si="24"/>
        <v>44.40277272727273</v>
      </c>
    </row>
    <row r="239" spans="1:12" ht="17.25" customHeight="1">
      <c r="A239" s="24">
        <v>230</v>
      </c>
      <c r="B239" s="39" t="s">
        <v>36</v>
      </c>
      <c r="C239" s="25">
        <v>901</v>
      </c>
      <c r="D239" s="3">
        <v>701</v>
      </c>
      <c r="E239" s="4" t="s">
        <v>206</v>
      </c>
      <c r="F239" s="4" t="s">
        <v>35</v>
      </c>
      <c r="G239" s="77"/>
      <c r="H239" s="27"/>
      <c r="I239" s="71">
        <v>13412</v>
      </c>
      <c r="J239" s="73">
        <v>13412</v>
      </c>
      <c r="K239" s="73">
        <v>5688.81</v>
      </c>
      <c r="L239" s="72">
        <f t="shared" si="24"/>
        <v>42.415821652251715</v>
      </c>
    </row>
    <row r="240" spans="1:12" ht="30.75" customHeight="1">
      <c r="A240" s="24">
        <v>231</v>
      </c>
      <c r="B240" s="39" t="s">
        <v>266</v>
      </c>
      <c r="C240" s="25">
        <v>901</v>
      </c>
      <c r="D240" s="3">
        <v>701</v>
      </c>
      <c r="E240" s="4" t="s">
        <v>206</v>
      </c>
      <c r="F240" s="4" t="s">
        <v>65</v>
      </c>
      <c r="G240" s="77"/>
      <c r="H240" s="27"/>
      <c r="I240" s="71">
        <v>8188</v>
      </c>
      <c r="J240" s="73">
        <v>8188</v>
      </c>
      <c r="K240" s="73">
        <v>3817</v>
      </c>
      <c r="L240" s="72">
        <f t="shared" si="24"/>
        <v>46.617000488519786</v>
      </c>
    </row>
    <row r="241" spans="1:12" ht="18" customHeight="1">
      <c r="A241" s="24">
        <v>232</v>
      </c>
      <c r="B241" s="39" t="s">
        <v>256</v>
      </c>
      <c r="C241" s="25">
        <v>901</v>
      </c>
      <c r="D241" s="3">
        <v>701</v>
      </c>
      <c r="E241" s="4" t="s">
        <v>206</v>
      </c>
      <c r="F241" s="4" t="s">
        <v>257</v>
      </c>
      <c r="G241" s="77"/>
      <c r="H241" s="27"/>
      <c r="I241" s="71">
        <v>400</v>
      </c>
      <c r="J241" s="73">
        <v>400</v>
      </c>
      <c r="K241" s="73">
        <v>262.8</v>
      </c>
      <c r="L241" s="72">
        <f t="shared" si="24"/>
        <v>65.7</v>
      </c>
    </row>
    <row r="242" spans="1:12" ht="63.75">
      <c r="A242" s="24">
        <v>233</v>
      </c>
      <c r="B242" s="37" t="s">
        <v>91</v>
      </c>
      <c r="C242" s="24">
        <v>901</v>
      </c>
      <c r="D242" s="1">
        <v>701</v>
      </c>
      <c r="E242" s="2" t="s">
        <v>207</v>
      </c>
      <c r="F242" s="4"/>
      <c r="G242" s="77"/>
      <c r="H242" s="27"/>
      <c r="I242" s="64">
        <f>SUM(I243+I245)</f>
        <v>17447</v>
      </c>
      <c r="J242" s="69">
        <f>SUM(J243+J245)</f>
        <v>17447</v>
      </c>
      <c r="K242" s="69">
        <f>SUM(K243+K245)</f>
        <v>8261.7</v>
      </c>
      <c r="L242" s="65">
        <f>K242/J242*100</f>
        <v>47.353126612024994</v>
      </c>
    </row>
    <row r="243" spans="1:12" ht="89.25">
      <c r="A243" s="24">
        <v>234</v>
      </c>
      <c r="B243" s="37" t="s">
        <v>92</v>
      </c>
      <c r="C243" s="24">
        <v>901</v>
      </c>
      <c r="D243" s="1">
        <v>701</v>
      </c>
      <c r="E243" s="59" t="s">
        <v>262</v>
      </c>
      <c r="F243" s="2"/>
      <c r="G243" s="88"/>
      <c r="H243" s="84"/>
      <c r="I243" s="64">
        <f>SUM(I244)</f>
        <v>17120</v>
      </c>
      <c r="J243" s="69">
        <f>SUM(J244)</f>
        <v>17107</v>
      </c>
      <c r="K243" s="69">
        <f>SUM(K244)</f>
        <v>8255.1</v>
      </c>
      <c r="L243" s="65">
        <f>K243/J243*100</f>
        <v>48.25568480738879</v>
      </c>
    </row>
    <row r="244" spans="1:12" ht="17.25" customHeight="1">
      <c r="A244" s="24">
        <v>235</v>
      </c>
      <c r="B244" s="39" t="s">
        <v>36</v>
      </c>
      <c r="C244" s="25">
        <v>901</v>
      </c>
      <c r="D244" s="3">
        <v>701</v>
      </c>
      <c r="E244" s="58" t="s">
        <v>262</v>
      </c>
      <c r="F244" s="4" t="s">
        <v>35</v>
      </c>
      <c r="G244" s="77"/>
      <c r="H244" s="27"/>
      <c r="I244" s="71">
        <v>17120</v>
      </c>
      <c r="J244" s="73">
        <v>17107</v>
      </c>
      <c r="K244" s="73">
        <v>8255.1</v>
      </c>
      <c r="L244" s="72">
        <f>K244/J244*100</f>
        <v>48.25568480738879</v>
      </c>
    </row>
    <row r="245" spans="1:12" ht="89.25">
      <c r="A245" s="24">
        <v>236</v>
      </c>
      <c r="B245" s="37" t="s">
        <v>93</v>
      </c>
      <c r="C245" s="24">
        <v>901</v>
      </c>
      <c r="D245" s="1">
        <v>701</v>
      </c>
      <c r="E245" s="59" t="s">
        <v>263</v>
      </c>
      <c r="F245" s="2"/>
      <c r="G245" s="88"/>
      <c r="H245" s="84"/>
      <c r="I245" s="64">
        <f>SUM(I246)</f>
        <v>327</v>
      </c>
      <c r="J245" s="69">
        <f>SUM(J246)</f>
        <v>340</v>
      </c>
      <c r="K245" s="69">
        <f>SUM(K246)</f>
        <v>6.6</v>
      </c>
      <c r="L245" s="65">
        <f>K245/J245*100</f>
        <v>1.941176470588235</v>
      </c>
    </row>
    <row r="246" spans="1:12" ht="27" customHeight="1">
      <c r="A246" s="24">
        <v>237</v>
      </c>
      <c r="B246" s="39" t="s">
        <v>266</v>
      </c>
      <c r="C246" s="25">
        <v>901</v>
      </c>
      <c r="D246" s="3">
        <v>701</v>
      </c>
      <c r="E246" s="58" t="s">
        <v>263</v>
      </c>
      <c r="F246" s="4" t="s">
        <v>65</v>
      </c>
      <c r="G246" s="77"/>
      <c r="H246" s="27"/>
      <c r="I246" s="71">
        <v>327</v>
      </c>
      <c r="J246" s="73">
        <v>340</v>
      </c>
      <c r="K246" s="73">
        <v>6.6</v>
      </c>
      <c r="L246" s="72">
        <f>K246/J246*100</f>
        <v>1.941176470588235</v>
      </c>
    </row>
    <row r="247" spans="1:12" ht="19.5" customHeight="1">
      <c r="A247" s="33">
        <v>238</v>
      </c>
      <c r="B247" s="112" t="s">
        <v>21</v>
      </c>
      <c r="C247" s="33">
        <v>901</v>
      </c>
      <c r="D247" s="113">
        <v>702</v>
      </c>
      <c r="E247" s="14"/>
      <c r="F247" s="22"/>
      <c r="G247" s="85"/>
      <c r="H247" s="85"/>
      <c r="I247" s="76">
        <f>SUM(I248)</f>
        <v>76638.8</v>
      </c>
      <c r="J247" s="128">
        <f>J248</f>
        <v>77429.928</v>
      </c>
      <c r="K247" s="76">
        <f>K248</f>
        <v>41337.8</v>
      </c>
      <c r="L247" s="114">
        <f aca="true" t="shared" si="25" ref="L247:L253">K247/J247*100</f>
        <v>53.38736722059202</v>
      </c>
    </row>
    <row r="248" spans="1:13" ht="42" customHeight="1">
      <c r="A248" s="24">
        <v>239</v>
      </c>
      <c r="B248" s="37" t="s">
        <v>203</v>
      </c>
      <c r="C248" s="24">
        <v>901</v>
      </c>
      <c r="D248" s="1">
        <v>702</v>
      </c>
      <c r="E248" s="2" t="s">
        <v>204</v>
      </c>
      <c r="F248" s="4"/>
      <c r="G248" s="77"/>
      <c r="H248" s="27"/>
      <c r="I248" s="64">
        <f>SUM(I249+I254+I259+I261)</f>
        <v>76638.8</v>
      </c>
      <c r="J248" s="128">
        <f>SUM(J249+J254+J259+J261)</f>
        <v>77429.928</v>
      </c>
      <c r="K248" s="128">
        <f>SUM(K249+K254+K259+K261)</f>
        <v>41337.8</v>
      </c>
      <c r="L248" s="65">
        <f t="shared" si="25"/>
        <v>53.38736722059202</v>
      </c>
      <c r="M248" s="142"/>
    </row>
    <row r="249" spans="1:12" ht="28.5" customHeight="1">
      <c r="A249" s="24">
        <v>240</v>
      </c>
      <c r="B249" s="37" t="s">
        <v>94</v>
      </c>
      <c r="C249" s="24">
        <v>901</v>
      </c>
      <c r="D249" s="1">
        <v>702</v>
      </c>
      <c r="E249" s="2" t="s">
        <v>208</v>
      </c>
      <c r="F249" s="4"/>
      <c r="G249" s="77"/>
      <c r="H249" s="27"/>
      <c r="I249" s="64">
        <f>I250</f>
        <v>30072.800000000003</v>
      </c>
      <c r="J249" s="64">
        <f>SUM(J250)</f>
        <v>30092.462</v>
      </c>
      <c r="K249" s="64">
        <f>SUM(K250)</f>
        <v>14937.2</v>
      </c>
      <c r="L249" s="65">
        <f t="shared" si="25"/>
        <v>49.63768002764281</v>
      </c>
    </row>
    <row r="250" spans="1:12" ht="43.5" customHeight="1">
      <c r="A250" s="24">
        <v>241</v>
      </c>
      <c r="B250" s="37" t="s">
        <v>95</v>
      </c>
      <c r="C250" s="24">
        <v>901</v>
      </c>
      <c r="D250" s="1">
        <v>702</v>
      </c>
      <c r="E250" s="2" t="s">
        <v>209</v>
      </c>
      <c r="F250" s="4"/>
      <c r="G250" s="77"/>
      <c r="H250" s="27"/>
      <c r="I250" s="64">
        <f>SUM(I251:I253)</f>
        <v>30072.800000000003</v>
      </c>
      <c r="J250" s="128">
        <f>SUM(J251:J253)</f>
        <v>30092.462</v>
      </c>
      <c r="K250" s="64">
        <f>SUM(K251:K253)</f>
        <v>14937.2</v>
      </c>
      <c r="L250" s="65">
        <f t="shared" si="25"/>
        <v>49.63768002764281</v>
      </c>
    </row>
    <row r="251" spans="1:12" ht="20.25" customHeight="1">
      <c r="A251" s="24">
        <v>242</v>
      </c>
      <c r="B251" s="39" t="s">
        <v>36</v>
      </c>
      <c r="C251" s="25">
        <v>901</v>
      </c>
      <c r="D251" s="3">
        <v>702</v>
      </c>
      <c r="E251" s="4" t="s">
        <v>209</v>
      </c>
      <c r="F251" s="4" t="s">
        <v>35</v>
      </c>
      <c r="G251" s="77"/>
      <c r="H251" s="27"/>
      <c r="I251" s="71">
        <v>14755.6</v>
      </c>
      <c r="J251" s="133">
        <v>14672.227</v>
      </c>
      <c r="K251" s="73">
        <v>6699.3</v>
      </c>
      <c r="L251" s="72">
        <f t="shared" si="25"/>
        <v>45.65973522628842</v>
      </c>
    </row>
    <row r="252" spans="1:14" ht="27" customHeight="1">
      <c r="A252" s="24">
        <v>243</v>
      </c>
      <c r="B252" s="39" t="s">
        <v>266</v>
      </c>
      <c r="C252" s="25">
        <v>901</v>
      </c>
      <c r="D252" s="3">
        <v>702</v>
      </c>
      <c r="E252" s="4" t="s">
        <v>209</v>
      </c>
      <c r="F252" s="4" t="s">
        <v>65</v>
      </c>
      <c r="G252" s="77"/>
      <c r="H252" s="27"/>
      <c r="I252" s="71">
        <v>15175.7</v>
      </c>
      <c r="J252" s="133">
        <v>15275.735</v>
      </c>
      <c r="K252" s="133">
        <v>8186.4</v>
      </c>
      <c r="L252" s="134">
        <f t="shared" si="25"/>
        <v>53.590874678043306</v>
      </c>
      <c r="M252" s="143" t="s">
        <v>398</v>
      </c>
      <c r="N252" s="143"/>
    </row>
    <row r="253" spans="1:12" ht="18" customHeight="1">
      <c r="A253" s="24">
        <v>244</v>
      </c>
      <c r="B253" s="39" t="s">
        <v>256</v>
      </c>
      <c r="C253" s="25">
        <v>901</v>
      </c>
      <c r="D253" s="3">
        <v>702</v>
      </c>
      <c r="E253" s="4" t="s">
        <v>209</v>
      </c>
      <c r="F253" s="4" t="s">
        <v>257</v>
      </c>
      <c r="G253" s="77"/>
      <c r="H253" s="27"/>
      <c r="I253" s="71">
        <v>141.5</v>
      </c>
      <c r="J253" s="133">
        <v>144.5</v>
      </c>
      <c r="K253" s="133">
        <v>51.5</v>
      </c>
      <c r="L253" s="134">
        <f t="shared" si="25"/>
        <v>35.6401384083045</v>
      </c>
    </row>
    <row r="254" spans="1:12" ht="63.75">
      <c r="A254" s="24">
        <v>245</v>
      </c>
      <c r="B254" s="37" t="s">
        <v>98</v>
      </c>
      <c r="C254" s="24">
        <v>901</v>
      </c>
      <c r="D254" s="1">
        <v>702</v>
      </c>
      <c r="E254" s="2" t="s">
        <v>212</v>
      </c>
      <c r="F254" s="4"/>
      <c r="G254" s="77"/>
      <c r="H254" s="27"/>
      <c r="I254" s="64">
        <f>SUM(I255+I257)</f>
        <v>42848</v>
      </c>
      <c r="J254" s="69">
        <f>SUM(J255+J257)</f>
        <v>42848</v>
      </c>
      <c r="K254" s="69">
        <f>SUM(K255+K257)</f>
        <v>24862.7</v>
      </c>
      <c r="L254" s="65">
        <f aca="true" t="shared" si="26" ref="L254:L262">K254/J254*100</f>
        <v>58.02534540702017</v>
      </c>
    </row>
    <row r="255" spans="1:12" ht="80.25" customHeight="1">
      <c r="A255" s="24">
        <v>246</v>
      </c>
      <c r="B255" s="37" t="s">
        <v>99</v>
      </c>
      <c r="C255" s="24">
        <v>901</v>
      </c>
      <c r="D255" s="1">
        <v>702</v>
      </c>
      <c r="E255" s="59" t="s">
        <v>264</v>
      </c>
      <c r="F255" s="2"/>
      <c r="G255" s="88"/>
      <c r="H255" s="84"/>
      <c r="I255" s="64">
        <f>SUM(I256)</f>
        <v>41365.4</v>
      </c>
      <c r="J255" s="69">
        <f>SUM(J256)</f>
        <v>41306</v>
      </c>
      <c r="K255" s="69">
        <f>SUM(K256)</f>
        <v>24346.8</v>
      </c>
      <c r="L255" s="65">
        <f t="shared" si="26"/>
        <v>58.94252650946593</v>
      </c>
    </row>
    <row r="256" spans="1:12" ht="18.75" customHeight="1">
      <c r="A256" s="24">
        <v>247</v>
      </c>
      <c r="B256" s="39" t="s">
        <v>36</v>
      </c>
      <c r="C256" s="25">
        <v>901</v>
      </c>
      <c r="D256" s="3">
        <v>702</v>
      </c>
      <c r="E256" s="58" t="s">
        <v>264</v>
      </c>
      <c r="F256" s="4" t="s">
        <v>35</v>
      </c>
      <c r="G256" s="77"/>
      <c r="H256" s="27"/>
      <c r="I256" s="71">
        <v>41365.4</v>
      </c>
      <c r="J256" s="73">
        <v>41306</v>
      </c>
      <c r="K256" s="73">
        <v>24346.8</v>
      </c>
      <c r="L256" s="72">
        <f t="shared" si="26"/>
        <v>58.94252650946593</v>
      </c>
    </row>
    <row r="257" spans="1:12" ht="89.25">
      <c r="A257" s="24">
        <v>248</v>
      </c>
      <c r="B257" s="37" t="s">
        <v>93</v>
      </c>
      <c r="C257" s="24">
        <v>901</v>
      </c>
      <c r="D257" s="1">
        <v>702</v>
      </c>
      <c r="E257" s="59" t="s">
        <v>265</v>
      </c>
      <c r="F257" s="2"/>
      <c r="G257" s="88"/>
      <c r="H257" s="84"/>
      <c r="I257" s="64">
        <f>SUM(I258)</f>
        <v>1482.6</v>
      </c>
      <c r="J257" s="69">
        <f>SUM(J258)</f>
        <v>1542</v>
      </c>
      <c r="K257" s="69">
        <f>SUM(K258)</f>
        <v>515.9</v>
      </c>
      <c r="L257" s="65">
        <f t="shared" si="26"/>
        <v>33.456549935149155</v>
      </c>
    </row>
    <row r="258" spans="1:12" ht="28.5" customHeight="1">
      <c r="A258" s="24">
        <v>249</v>
      </c>
      <c r="B258" s="39" t="s">
        <v>266</v>
      </c>
      <c r="C258" s="25">
        <v>901</v>
      </c>
      <c r="D258" s="3">
        <v>702</v>
      </c>
      <c r="E258" s="58" t="s">
        <v>265</v>
      </c>
      <c r="F258" s="4" t="s">
        <v>65</v>
      </c>
      <c r="G258" s="77"/>
      <c r="H258" s="27"/>
      <c r="I258" s="71">
        <v>1482.6</v>
      </c>
      <c r="J258" s="73">
        <v>1542</v>
      </c>
      <c r="K258" s="73">
        <v>515.9</v>
      </c>
      <c r="L258" s="72">
        <f t="shared" si="26"/>
        <v>33.456549935149155</v>
      </c>
    </row>
    <row r="259" spans="1:12" ht="30" customHeight="1">
      <c r="A259" s="24">
        <v>250</v>
      </c>
      <c r="B259" s="37" t="s">
        <v>100</v>
      </c>
      <c r="C259" s="24">
        <v>901</v>
      </c>
      <c r="D259" s="1">
        <v>702</v>
      </c>
      <c r="E259" s="2" t="s">
        <v>213</v>
      </c>
      <c r="F259" s="4"/>
      <c r="G259" s="77"/>
      <c r="H259" s="27"/>
      <c r="I259" s="64">
        <f>I260</f>
        <v>3718</v>
      </c>
      <c r="J259" s="75">
        <f>J260</f>
        <v>4309</v>
      </c>
      <c r="K259" s="75">
        <f>K260</f>
        <v>1537.9</v>
      </c>
      <c r="L259" s="65">
        <f t="shared" si="26"/>
        <v>35.6904154096078</v>
      </c>
    </row>
    <row r="260" spans="1:12" ht="29.25" customHeight="1">
      <c r="A260" s="24">
        <v>251</v>
      </c>
      <c r="B260" s="39" t="s">
        <v>266</v>
      </c>
      <c r="C260" s="25">
        <v>901</v>
      </c>
      <c r="D260" s="3">
        <v>702</v>
      </c>
      <c r="E260" s="4" t="s">
        <v>213</v>
      </c>
      <c r="F260" s="4" t="s">
        <v>65</v>
      </c>
      <c r="G260" s="77"/>
      <c r="H260" s="27"/>
      <c r="I260" s="71">
        <v>3718</v>
      </c>
      <c r="J260" s="71">
        <v>4309</v>
      </c>
      <c r="K260" s="71">
        <v>1537.9</v>
      </c>
      <c r="L260" s="72">
        <f t="shared" si="26"/>
        <v>35.6904154096078</v>
      </c>
    </row>
    <row r="261" spans="1:12" ht="29.25" customHeight="1">
      <c r="A261" s="24">
        <v>252</v>
      </c>
      <c r="B261" s="37" t="s">
        <v>399</v>
      </c>
      <c r="C261" s="24">
        <v>901</v>
      </c>
      <c r="D261" s="1">
        <v>702</v>
      </c>
      <c r="E261" s="2" t="s">
        <v>400</v>
      </c>
      <c r="F261" s="2"/>
      <c r="G261" s="77"/>
      <c r="H261" s="27"/>
      <c r="I261" s="64">
        <f>SUM(I262)</f>
        <v>0</v>
      </c>
      <c r="J261" s="64">
        <f>SUM(J262)</f>
        <v>180.466</v>
      </c>
      <c r="K261" s="64">
        <f>SUM(K262)</f>
        <v>0</v>
      </c>
      <c r="L261" s="65">
        <f t="shared" si="26"/>
        <v>0</v>
      </c>
    </row>
    <row r="262" spans="1:12" ht="29.25" customHeight="1">
      <c r="A262" s="24">
        <v>253</v>
      </c>
      <c r="B262" s="39" t="s">
        <v>70</v>
      </c>
      <c r="C262" s="25">
        <v>901</v>
      </c>
      <c r="D262" s="3">
        <v>702</v>
      </c>
      <c r="E262" s="4" t="s">
        <v>400</v>
      </c>
      <c r="F262" s="4" t="s">
        <v>35</v>
      </c>
      <c r="G262" s="77"/>
      <c r="H262" s="27"/>
      <c r="I262" s="71">
        <v>0</v>
      </c>
      <c r="J262" s="71">
        <v>180.466</v>
      </c>
      <c r="K262" s="71">
        <v>0</v>
      </c>
      <c r="L262" s="72">
        <f t="shared" si="26"/>
        <v>0</v>
      </c>
    </row>
    <row r="263" spans="1:12" ht="81.75" customHeight="1">
      <c r="A263" s="33">
        <v>254</v>
      </c>
      <c r="B263" s="112" t="s">
        <v>321</v>
      </c>
      <c r="C263" s="30">
        <v>901</v>
      </c>
      <c r="D263" s="113">
        <v>702</v>
      </c>
      <c r="E263" s="14" t="s">
        <v>323</v>
      </c>
      <c r="F263" s="14"/>
      <c r="G263" s="85"/>
      <c r="H263" s="85"/>
      <c r="I263" s="78">
        <v>0</v>
      </c>
      <c r="J263" s="78">
        <v>0</v>
      </c>
      <c r="K263" s="78">
        <v>0</v>
      </c>
      <c r="L263" s="117">
        <v>0</v>
      </c>
    </row>
    <row r="264" spans="1:12" ht="71.25" customHeight="1">
      <c r="A264" s="33">
        <v>255</v>
      </c>
      <c r="B264" s="112" t="s">
        <v>322</v>
      </c>
      <c r="C264" s="30">
        <v>901</v>
      </c>
      <c r="D264" s="113">
        <v>702</v>
      </c>
      <c r="E264" s="14" t="s">
        <v>324</v>
      </c>
      <c r="F264" s="14"/>
      <c r="G264" s="85"/>
      <c r="H264" s="85"/>
      <c r="I264" s="78">
        <v>0</v>
      </c>
      <c r="J264" s="78">
        <v>0</v>
      </c>
      <c r="K264" s="78">
        <v>0</v>
      </c>
      <c r="L264" s="117">
        <v>0</v>
      </c>
    </row>
    <row r="265" spans="1:12" ht="29.25" customHeight="1">
      <c r="A265" s="33">
        <v>256</v>
      </c>
      <c r="B265" s="118" t="s">
        <v>266</v>
      </c>
      <c r="C265" s="30">
        <v>901</v>
      </c>
      <c r="D265" s="116">
        <v>702</v>
      </c>
      <c r="E265" s="22" t="s">
        <v>324</v>
      </c>
      <c r="F265" s="22" t="s">
        <v>65</v>
      </c>
      <c r="G265" s="85"/>
      <c r="H265" s="85"/>
      <c r="I265" s="78">
        <v>0</v>
      </c>
      <c r="J265" s="78">
        <v>0</v>
      </c>
      <c r="K265" s="78">
        <v>0</v>
      </c>
      <c r="L265" s="117">
        <v>0</v>
      </c>
    </row>
    <row r="266" spans="1:12" ht="29.25" customHeight="1">
      <c r="A266" s="24">
        <v>257</v>
      </c>
      <c r="B266" s="37" t="s">
        <v>310</v>
      </c>
      <c r="C266" s="24">
        <v>901</v>
      </c>
      <c r="D266" s="1">
        <v>703</v>
      </c>
      <c r="E266" s="2"/>
      <c r="F266" s="2"/>
      <c r="G266" s="88"/>
      <c r="H266" s="84"/>
      <c r="I266" s="64">
        <f aca="true" t="shared" si="27" ref="I266:K268">SUM(I267)</f>
        <v>7620</v>
      </c>
      <c r="J266" s="64">
        <f t="shared" si="27"/>
        <v>7729.858</v>
      </c>
      <c r="K266" s="64">
        <f t="shared" si="27"/>
        <v>3641.6000000000004</v>
      </c>
      <c r="L266" s="65">
        <f aca="true" t="shared" si="28" ref="L266:L272">K266/J266*100</f>
        <v>47.11082661544365</v>
      </c>
    </row>
    <row r="267" spans="1:12" ht="38.25" customHeight="1">
      <c r="A267" s="24">
        <v>258</v>
      </c>
      <c r="B267" s="37" t="s">
        <v>203</v>
      </c>
      <c r="C267" s="24">
        <v>901</v>
      </c>
      <c r="D267" s="1">
        <v>703</v>
      </c>
      <c r="E267" s="2" t="s">
        <v>204</v>
      </c>
      <c r="F267" s="2"/>
      <c r="G267" s="88"/>
      <c r="H267" s="84"/>
      <c r="I267" s="64">
        <f t="shared" si="27"/>
        <v>7620</v>
      </c>
      <c r="J267" s="64">
        <f>SUM(J268+J273)</f>
        <v>7729.858</v>
      </c>
      <c r="K267" s="64">
        <f>SUM(K268+K273)</f>
        <v>3641.6000000000004</v>
      </c>
      <c r="L267" s="65">
        <f t="shared" si="28"/>
        <v>47.11082661544365</v>
      </c>
    </row>
    <row r="268" spans="1:12" ht="45.75" customHeight="1">
      <c r="A268" s="24">
        <v>259</v>
      </c>
      <c r="B268" s="37" t="s">
        <v>96</v>
      </c>
      <c r="C268" s="24">
        <v>901</v>
      </c>
      <c r="D268" s="1">
        <v>703</v>
      </c>
      <c r="E268" s="2" t="s">
        <v>210</v>
      </c>
      <c r="F268" s="2"/>
      <c r="G268" s="88"/>
      <c r="H268" s="84"/>
      <c r="I268" s="64">
        <f t="shared" si="27"/>
        <v>7620</v>
      </c>
      <c r="J268" s="64">
        <f t="shared" si="27"/>
        <v>7620</v>
      </c>
      <c r="K268" s="64">
        <f t="shared" si="27"/>
        <v>3641.6000000000004</v>
      </c>
      <c r="L268" s="65">
        <f t="shared" si="28"/>
        <v>47.790026246719165</v>
      </c>
    </row>
    <row r="269" spans="1:12" ht="44.25" customHeight="1">
      <c r="A269" s="24">
        <v>260</v>
      </c>
      <c r="B269" s="37" t="s">
        <v>97</v>
      </c>
      <c r="C269" s="24">
        <v>901</v>
      </c>
      <c r="D269" s="1">
        <v>703</v>
      </c>
      <c r="E269" s="2" t="s">
        <v>211</v>
      </c>
      <c r="F269" s="2"/>
      <c r="G269" s="88"/>
      <c r="H269" s="84"/>
      <c r="I269" s="64">
        <f>SUM(I270:I272)</f>
        <v>7620</v>
      </c>
      <c r="J269" s="64">
        <f>SUM(J270:J272)</f>
        <v>7620</v>
      </c>
      <c r="K269" s="64">
        <f>SUM(K270:K272)</f>
        <v>3641.6000000000004</v>
      </c>
      <c r="L269" s="65">
        <f t="shared" si="28"/>
        <v>47.790026246719165</v>
      </c>
    </row>
    <row r="270" spans="1:12" ht="29.25" customHeight="1">
      <c r="A270" s="24">
        <v>261</v>
      </c>
      <c r="B270" s="39" t="s">
        <v>70</v>
      </c>
      <c r="C270" s="25">
        <v>901</v>
      </c>
      <c r="D270" s="3">
        <v>703</v>
      </c>
      <c r="E270" s="4" t="s">
        <v>211</v>
      </c>
      <c r="F270" s="4" t="s">
        <v>35</v>
      </c>
      <c r="G270" s="77"/>
      <c r="H270" s="27"/>
      <c r="I270" s="71">
        <v>6231</v>
      </c>
      <c r="J270" s="71">
        <v>6231</v>
      </c>
      <c r="K270" s="71">
        <v>3289.4</v>
      </c>
      <c r="L270" s="72">
        <f t="shared" si="28"/>
        <v>52.79088428823624</v>
      </c>
    </row>
    <row r="271" spans="1:12" ht="29.25" customHeight="1">
      <c r="A271" s="24">
        <v>262</v>
      </c>
      <c r="B271" s="39" t="s">
        <v>266</v>
      </c>
      <c r="C271" s="25">
        <v>901</v>
      </c>
      <c r="D271" s="3">
        <v>703</v>
      </c>
      <c r="E271" s="4" t="s">
        <v>211</v>
      </c>
      <c r="F271" s="4" t="s">
        <v>65</v>
      </c>
      <c r="G271" s="77"/>
      <c r="H271" s="27"/>
      <c r="I271" s="71">
        <v>1369</v>
      </c>
      <c r="J271" s="71">
        <v>1369</v>
      </c>
      <c r="K271" s="71">
        <v>343.4</v>
      </c>
      <c r="L271" s="72">
        <f t="shared" si="28"/>
        <v>25.08400292184076</v>
      </c>
    </row>
    <row r="272" spans="1:12" ht="23.25" customHeight="1">
      <c r="A272" s="24">
        <v>263</v>
      </c>
      <c r="B272" s="39" t="s">
        <v>311</v>
      </c>
      <c r="C272" s="25">
        <v>901</v>
      </c>
      <c r="D272" s="3">
        <v>703</v>
      </c>
      <c r="E272" s="4" t="s">
        <v>211</v>
      </c>
      <c r="F272" s="4" t="s">
        <v>257</v>
      </c>
      <c r="G272" s="77"/>
      <c r="H272" s="27"/>
      <c r="I272" s="71">
        <v>20</v>
      </c>
      <c r="J272" s="71">
        <v>20</v>
      </c>
      <c r="K272" s="71">
        <v>8.8</v>
      </c>
      <c r="L272" s="72">
        <f t="shared" si="28"/>
        <v>44.00000000000001</v>
      </c>
    </row>
    <row r="273" spans="1:12" ht="31.5" customHeight="1">
      <c r="A273" s="24">
        <v>264</v>
      </c>
      <c r="B273" s="37" t="s">
        <v>399</v>
      </c>
      <c r="C273" s="24">
        <v>901</v>
      </c>
      <c r="D273" s="1">
        <v>703</v>
      </c>
      <c r="E273" s="2" t="s">
        <v>400</v>
      </c>
      <c r="F273" s="2"/>
      <c r="G273" s="77"/>
      <c r="H273" s="27"/>
      <c r="I273" s="64">
        <f>SUM(I274)</f>
        <v>0</v>
      </c>
      <c r="J273" s="64">
        <f>SUM(J274)</f>
        <v>109.858</v>
      </c>
      <c r="K273" s="64">
        <f>SUM(K274)</f>
        <v>0</v>
      </c>
      <c r="L273" s="65">
        <f>K273/J273*100</f>
        <v>0</v>
      </c>
    </row>
    <row r="274" spans="1:12" ht="23.25" customHeight="1">
      <c r="A274" s="24">
        <v>265</v>
      </c>
      <c r="B274" s="39" t="s">
        <v>70</v>
      </c>
      <c r="C274" s="25">
        <v>901</v>
      </c>
      <c r="D274" s="3">
        <v>703</v>
      </c>
      <c r="E274" s="4" t="s">
        <v>400</v>
      </c>
      <c r="F274" s="4" t="s">
        <v>35</v>
      </c>
      <c r="G274" s="77"/>
      <c r="H274" s="27"/>
      <c r="I274" s="71">
        <v>0</v>
      </c>
      <c r="J274" s="71">
        <v>109.858</v>
      </c>
      <c r="K274" s="71">
        <v>0</v>
      </c>
      <c r="L274" s="72">
        <f>K274/J274*100</f>
        <v>0</v>
      </c>
    </row>
    <row r="275" spans="1:12" ht="18" customHeight="1">
      <c r="A275" s="24">
        <v>266</v>
      </c>
      <c r="B275" s="112" t="s">
        <v>278</v>
      </c>
      <c r="C275" s="24">
        <v>901</v>
      </c>
      <c r="D275" s="1">
        <v>707</v>
      </c>
      <c r="E275" s="2"/>
      <c r="F275" s="4"/>
      <c r="G275" s="77"/>
      <c r="H275" s="27"/>
      <c r="I275" s="64">
        <f>SUM(I276+I283)</f>
        <v>3100.518</v>
      </c>
      <c r="J275" s="64">
        <f>SUM(J276+J283)</f>
        <v>3580.759</v>
      </c>
      <c r="K275" s="64">
        <f>SUM(K276+K283)</f>
        <v>1207</v>
      </c>
      <c r="L275" s="65">
        <f>K275/J275*100</f>
        <v>33.7079373395417</v>
      </c>
    </row>
    <row r="276" spans="1:12" ht="38.25">
      <c r="A276" s="24">
        <v>267</v>
      </c>
      <c r="B276" s="37" t="s">
        <v>203</v>
      </c>
      <c r="C276" s="24">
        <v>901</v>
      </c>
      <c r="D276" s="1">
        <v>707</v>
      </c>
      <c r="E276" s="2" t="s">
        <v>204</v>
      </c>
      <c r="F276" s="4"/>
      <c r="G276" s="77"/>
      <c r="H276" s="27"/>
      <c r="I276" s="64">
        <f>SUM(I277)</f>
        <v>2837.518</v>
      </c>
      <c r="J276" s="69">
        <f>SUM(J277)</f>
        <v>3317.759</v>
      </c>
      <c r="K276" s="69">
        <f>SUM(K277)</f>
        <v>1207</v>
      </c>
      <c r="L276" s="65">
        <f>K276/J276*100</f>
        <v>36.3799781720131</v>
      </c>
    </row>
    <row r="277" spans="1:12" ht="38.25">
      <c r="A277" s="24">
        <v>268</v>
      </c>
      <c r="B277" s="123" t="s">
        <v>373</v>
      </c>
      <c r="C277" s="24">
        <v>901</v>
      </c>
      <c r="D277" s="1">
        <v>707</v>
      </c>
      <c r="E277" s="131" t="s">
        <v>214</v>
      </c>
      <c r="F277" s="4"/>
      <c r="G277" s="77"/>
      <c r="H277" s="27"/>
      <c r="I277" s="76">
        <f>SUM(I278+I281)</f>
        <v>2837.518</v>
      </c>
      <c r="J277" s="76">
        <f>SUM(J278+J281)</f>
        <v>3317.759</v>
      </c>
      <c r="K277" s="64">
        <f>SUM(K278+K281)</f>
        <v>1207</v>
      </c>
      <c r="L277" s="65">
        <f>K277/J277*100</f>
        <v>36.3799781720131</v>
      </c>
    </row>
    <row r="278" spans="1:12" ht="25.5">
      <c r="A278" s="24">
        <v>269</v>
      </c>
      <c r="B278" s="37" t="s">
        <v>101</v>
      </c>
      <c r="C278" s="24">
        <v>901</v>
      </c>
      <c r="D278" s="1">
        <v>707</v>
      </c>
      <c r="E278" s="2" t="s">
        <v>215</v>
      </c>
      <c r="F278" s="4"/>
      <c r="G278" s="77"/>
      <c r="H278" s="27"/>
      <c r="I278" s="128">
        <f>SUM(I279:I280)</f>
        <v>1181.818</v>
      </c>
      <c r="J278" s="76">
        <f>SUM(J279:J280)</f>
        <v>1662.059</v>
      </c>
      <c r="K278" s="69">
        <f>SUM(K279:K280)</f>
        <v>629.1</v>
      </c>
      <c r="L278" s="65">
        <v>37.8</v>
      </c>
    </row>
    <row r="279" spans="1:12" ht="21.75" customHeight="1">
      <c r="A279" s="24">
        <v>270</v>
      </c>
      <c r="B279" s="39" t="s">
        <v>36</v>
      </c>
      <c r="C279" s="25">
        <v>901</v>
      </c>
      <c r="D279" s="3">
        <v>707</v>
      </c>
      <c r="E279" s="4" t="s">
        <v>215</v>
      </c>
      <c r="F279" s="4" t="s">
        <v>35</v>
      </c>
      <c r="G279" s="77"/>
      <c r="H279" s="27"/>
      <c r="I279" s="133">
        <v>120.759</v>
      </c>
      <c r="J279" s="78">
        <v>120.759</v>
      </c>
      <c r="K279" s="73">
        <v>51.2</v>
      </c>
      <c r="L279" s="72">
        <f>K279/J279*100</f>
        <v>42.39849617833868</v>
      </c>
    </row>
    <row r="280" spans="1:12" ht="26.25" customHeight="1">
      <c r="A280" s="24">
        <v>271</v>
      </c>
      <c r="B280" s="39" t="s">
        <v>266</v>
      </c>
      <c r="C280" s="25">
        <v>901</v>
      </c>
      <c r="D280" s="3">
        <v>707</v>
      </c>
      <c r="E280" s="4" t="s">
        <v>215</v>
      </c>
      <c r="F280" s="4" t="s">
        <v>65</v>
      </c>
      <c r="G280" s="77"/>
      <c r="H280" s="27"/>
      <c r="I280" s="133">
        <v>1061.059</v>
      </c>
      <c r="J280" s="78">
        <v>1541.3</v>
      </c>
      <c r="K280" s="71">
        <v>577.9</v>
      </c>
      <c r="L280" s="72">
        <f>K280/J280*100</f>
        <v>37.49432297411276</v>
      </c>
    </row>
    <row r="281" spans="1:12" ht="24.75" customHeight="1">
      <c r="A281" s="24">
        <v>272</v>
      </c>
      <c r="B281" s="37" t="s">
        <v>102</v>
      </c>
      <c r="C281" s="24">
        <v>901</v>
      </c>
      <c r="D281" s="1">
        <v>707</v>
      </c>
      <c r="E281" s="2" t="s">
        <v>216</v>
      </c>
      <c r="F281" s="4"/>
      <c r="G281" s="77"/>
      <c r="H281" s="27"/>
      <c r="I281" s="75">
        <f>I282</f>
        <v>1655.7</v>
      </c>
      <c r="J281" s="64">
        <f>SUM(J282)</f>
        <v>1655.7</v>
      </c>
      <c r="K281" s="64">
        <f>SUM(K282)</f>
        <v>577.9</v>
      </c>
      <c r="L281" s="65">
        <f>SUM(L282)</f>
        <v>34.90366612308993</v>
      </c>
    </row>
    <row r="282" spans="1:12" ht="31.5" customHeight="1">
      <c r="A282" s="24">
        <v>273</v>
      </c>
      <c r="B282" s="39" t="s">
        <v>266</v>
      </c>
      <c r="C282" s="25">
        <v>901</v>
      </c>
      <c r="D282" s="3">
        <v>707</v>
      </c>
      <c r="E282" s="4" t="s">
        <v>216</v>
      </c>
      <c r="F282" s="4" t="s">
        <v>65</v>
      </c>
      <c r="G282" s="77"/>
      <c r="H282" s="27"/>
      <c r="I282" s="74">
        <v>1655.7</v>
      </c>
      <c r="J282" s="73">
        <v>1655.7</v>
      </c>
      <c r="K282" s="73">
        <v>577.9</v>
      </c>
      <c r="L282" s="72">
        <f>K282/J282*100</f>
        <v>34.90366612308993</v>
      </c>
    </row>
    <row r="283" spans="1:12" ht="56.25" customHeight="1">
      <c r="A283" s="24">
        <v>274</v>
      </c>
      <c r="B283" s="37" t="s">
        <v>173</v>
      </c>
      <c r="C283" s="24">
        <v>901</v>
      </c>
      <c r="D283" s="1">
        <v>707</v>
      </c>
      <c r="E283" s="2" t="s">
        <v>162</v>
      </c>
      <c r="F283" s="4"/>
      <c r="G283" s="77"/>
      <c r="H283" s="27"/>
      <c r="I283" s="75">
        <f>SUM(I284)</f>
        <v>263</v>
      </c>
      <c r="J283" s="64">
        <f>SUM(J284)</f>
        <v>263</v>
      </c>
      <c r="K283" s="64">
        <f>SUM(K284+K287)</f>
        <v>0</v>
      </c>
      <c r="L283" s="65">
        <f>K283/J283*100</f>
        <v>0</v>
      </c>
    </row>
    <row r="284" spans="1:12" ht="102">
      <c r="A284" s="24">
        <v>275</v>
      </c>
      <c r="B284" s="37" t="s">
        <v>78</v>
      </c>
      <c r="C284" s="24">
        <v>901</v>
      </c>
      <c r="D284" s="1">
        <v>707</v>
      </c>
      <c r="E284" s="2" t="s">
        <v>174</v>
      </c>
      <c r="F284" s="4"/>
      <c r="G284" s="77"/>
      <c r="H284" s="27"/>
      <c r="I284" s="75">
        <f>SUM(I285+I287+I289+I291)</f>
        <v>263</v>
      </c>
      <c r="J284" s="64">
        <f>SUM(J285+J287+J289+J291)</f>
        <v>263</v>
      </c>
      <c r="K284" s="64">
        <f>SUM(K285+K287+K289+K291)</f>
        <v>0</v>
      </c>
      <c r="L284" s="65">
        <f>K284/J284*100</f>
        <v>0</v>
      </c>
    </row>
    <row r="285" spans="1:12" ht="38.25">
      <c r="A285" s="24">
        <v>276</v>
      </c>
      <c r="B285" s="37" t="s">
        <v>103</v>
      </c>
      <c r="C285" s="24">
        <v>901</v>
      </c>
      <c r="D285" s="1">
        <v>707</v>
      </c>
      <c r="E285" s="2" t="s">
        <v>217</v>
      </c>
      <c r="F285" s="4"/>
      <c r="G285" s="77"/>
      <c r="H285" s="27"/>
      <c r="I285" s="75">
        <f>SUM(I286)</f>
        <v>148</v>
      </c>
      <c r="J285" s="69">
        <f>SUM(J286)</f>
        <v>20</v>
      </c>
      <c r="K285" s="69">
        <f>SUM(K286)</f>
        <v>0</v>
      </c>
      <c r="L285" s="65">
        <f aca="true" t="shared" si="29" ref="L285:L296">K285/J285*100</f>
        <v>0</v>
      </c>
    </row>
    <row r="286" spans="1:12" ht="28.5" customHeight="1">
      <c r="A286" s="33">
        <v>277</v>
      </c>
      <c r="B286" s="118" t="s">
        <v>266</v>
      </c>
      <c r="C286" s="30">
        <v>901</v>
      </c>
      <c r="D286" s="116">
        <v>707</v>
      </c>
      <c r="E286" s="22" t="s">
        <v>217</v>
      </c>
      <c r="F286" s="22" t="s">
        <v>65</v>
      </c>
      <c r="G286" s="85"/>
      <c r="H286" s="85"/>
      <c r="I286" s="78">
        <v>148</v>
      </c>
      <c r="J286" s="78">
        <v>20</v>
      </c>
      <c r="K286" s="78">
        <v>0</v>
      </c>
      <c r="L286" s="117">
        <f t="shared" si="29"/>
        <v>0</v>
      </c>
    </row>
    <row r="287" spans="1:12" ht="55.5" customHeight="1">
      <c r="A287" s="33">
        <v>278</v>
      </c>
      <c r="B287" s="123" t="s">
        <v>374</v>
      </c>
      <c r="C287" s="24">
        <v>901</v>
      </c>
      <c r="D287" s="1">
        <v>707</v>
      </c>
      <c r="E287" s="2" t="s">
        <v>375</v>
      </c>
      <c r="F287" s="2"/>
      <c r="G287" s="89"/>
      <c r="H287" s="89"/>
      <c r="I287" s="76">
        <f>SUM(I288)</f>
        <v>0</v>
      </c>
      <c r="J287" s="76">
        <f>SUM(J288)</f>
        <v>115</v>
      </c>
      <c r="K287" s="76">
        <f>SUM(K288)</f>
        <v>0</v>
      </c>
      <c r="L287" s="114">
        <f>K287/J287*100</f>
        <v>0</v>
      </c>
    </row>
    <row r="288" spans="1:12" ht="28.5" customHeight="1">
      <c r="A288" s="33">
        <v>279</v>
      </c>
      <c r="B288" s="39" t="s">
        <v>266</v>
      </c>
      <c r="C288" s="25">
        <v>901</v>
      </c>
      <c r="D288" s="3">
        <v>707</v>
      </c>
      <c r="E288" s="4" t="s">
        <v>375</v>
      </c>
      <c r="F288" s="4" t="s">
        <v>65</v>
      </c>
      <c r="G288" s="85"/>
      <c r="H288" s="85"/>
      <c r="I288" s="78">
        <v>0</v>
      </c>
      <c r="J288" s="78">
        <v>115</v>
      </c>
      <c r="K288" s="78">
        <v>0</v>
      </c>
      <c r="L288" s="117">
        <f>K288/J288*100</f>
        <v>0</v>
      </c>
    </row>
    <row r="289" spans="1:12" ht="78.75" customHeight="1">
      <c r="A289" s="33">
        <v>280</v>
      </c>
      <c r="B289" s="121" t="s">
        <v>376</v>
      </c>
      <c r="C289" s="24">
        <v>901</v>
      </c>
      <c r="D289" s="1">
        <v>707</v>
      </c>
      <c r="E289" s="2" t="s">
        <v>377</v>
      </c>
      <c r="F289" s="2"/>
      <c r="G289" s="89"/>
      <c r="H289" s="89"/>
      <c r="I289" s="76">
        <f>SUM(I290)</f>
        <v>0</v>
      </c>
      <c r="J289" s="76">
        <f>SUM(J290)</f>
        <v>128</v>
      </c>
      <c r="K289" s="76">
        <f>SUM(K290)</f>
        <v>0</v>
      </c>
      <c r="L289" s="114">
        <f>K289/J289*100</f>
        <v>0</v>
      </c>
    </row>
    <row r="290" spans="1:12" ht="28.5" customHeight="1">
      <c r="A290" s="33">
        <v>281</v>
      </c>
      <c r="B290" s="39" t="s">
        <v>266</v>
      </c>
      <c r="C290" s="25">
        <v>901</v>
      </c>
      <c r="D290" s="3">
        <v>707</v>
      </c>
      <c r="E290" s="4" t="s">
        <v>377</v>
      </c>
      <c r="F290" s="4" t="s">
        <v>65</v>
      </c>
      <c r="G290" s="85"/>
      <c r="H290" s="85"/>
      <c r="I290" s="78">
        <v>0</v>
      </c>
      <c r="J290" s="78">
        <v>128</v>
      </c>
      <c r="K290" s="78">
        <v>0</v>
      </c>
      <c r="L290" s="117">
        <f>K290/J290*100</f>
        <v>0</v>
      </c>
    </row>
    <row r="291" spans="1:12" ht="40.5" customHeight="1">
      <c r="A291" s="33">
        <v>282</v>
      </c>
      <c r="B291" s="129" t="s">
        <v>378</v>
      </c>
      <c r="C291" s="24">
        <v>901</v>
      </c>
      <c r="D291" s="1">
        <v>707</v>
      </c>
      <c r="E291" s="2" t="s">
        <v>379</v>
      </c>
      <c r="F291" s="2"/>
      <c r="G291" s="89"/>
      <c r="H291" s="89"/>
      <c r="I291" s="76">
        <f>SUM(I292)</f>
        <v>115</v>
      </c>
      <c r="J291" s="76">
        <f>SUM(J292)</f>
        <v>0</v>
      </c>
      <c r="K291" s="76">
        <f>SUM(K292)</f>
        <v>0</v>
      </c>
      <c r="L291" s="114">
        <v>0</v>
      </c>
    </row>
    <row r="292" spans="1:12" ht="28.5" customHeight="1">
      <c r="A292" s="33">
        <v>283</v>
      </c>
      <c r="B292" s="39" t="s">
        <v>266</v>
      </c>
      <c r="C292" s="25">
        <v>901</v>
      </c>
      <c r="D292" s="3">
        <v>707</v>
      </c>
      <c r="E292" s="4" t="s">
        <v>379</v>
      </c>
      <c r="F292" s="4" t="s">
        <v>65</v>
      </c>
      <c r="G292" s="85"/>
      <c r="H292" s="85"/>
      <c r="I292" s="78">
        <v>115</v>
      </c>
      <c r="J292" s="78">
        <v>0</v>
      </c>
      <c r="K292" s="78">
        <v>0</v>
      </c>
      <c r="L292" s="117">
        <v>0</v>
      </c>
    </row>
    <row r="293" spans="1:12" ht="18" customHeight="1">
      <c r="A293" s="33">
        <v>284</v>
      </c>
      <c r="B293" s="119" t="s">
        <v>32</v>
      </c>
      <c r="C293" s="33">
        <v>901</v>
      </c>
      <c r="D293" s="113">
        <v>800</v>
      </c>
      <c r="E293" s="14"/>
      <c r="F293" s="22"/>
      <c r="G293" s="85"/>
      <c r="H293" s="85"/>
      <c r="I293" s="76">
        <f>I294</f>
        <v>26258</v>
      </c>
      <c r="J293" s="76">
        <f>J294</f>
        <v>26258</v>
      </c>
      <c r="K293" s="76">
        <f>K294</f>
        <v>12192.500000000002</v>
      </c>
      <c r="L293" s="114">
        <f t="shared" si="29"/>
        <v>46.433467895498524</v>
      </c>
    </row>
    <row r="294" spans="1:12" ht="16.5" customHeight="1">
      <c r="A294" s="24">
        <v>285</v>
      </c>
      <c r="B294" s="37" t="s">
        <v>22</v>
      </c>
      <c r="C294" s="24">
        <v>901</v>
      </c>
      <c r="D294" s="1">
        <v>801</v>
      </c>
      <c r="E294" s="2"/>
      <c r="F294" s="4"/>
      <c r="G294" s="77"/>
      <c r="H294" s="27"/>
      <c r="I294" s="64">
        <f>SUM(I295)</f>
        <v>26258</v>
      </c>
      <c r="J294" s="69">
        <f>SUM(J295)</f>
        <v>26258</v>
      </c>
      <c r="K294" s="69">
        <f>SUM(K295)</f>
        <v>12192.500000000002</v>
      </c>
      <c r="L294" s="65">
        <f t="shared" si="29"/>
        <v>46.433467895498524</v>
      </c>
    </row>
    <row r="295" spans="1:12" ht="38.25">
      <c r="A295" s="24">
        <v>286</v>
      </c>
      <c r="B295" s="37" t="s">
        <v>218</v>
      </c>
      <c r="C295" s="24">
        <v>901</v>
      </c>
      <c r="D295" s="1">
        <v>801</v>
      </c>
      <c r="E295" s="2" t="s">
        <v>219</v>
      </c>
      <c r="F295" s="4"/>
      <c r="G295" s="77"/>
      <c r="H295" s="27"/>
      <c r="I295" s="64">
        <f>SUM(I296+I301+I304+I308+I310+I312+I314)</f>
        <v>26258</v>
      </c>
      <c r="J295" s="64">
        <f>SUM(J296+J301+J304+J308+J310+J312)</f>
        <v>26258</v>
      </c>
      <c r="K295" s="76">
        <f>SUM(K296+K301+K304+K308+K310+K312)</f>
        <v>12192.500000000002</v>
      </c>
      <c r="L295" s="65">
        <f t="shared" si="29"/>
        <v>46.433467895498524</v>
      </c>
    </row>
    <row r="296" spans="1:12" ht="25.5">
      <c r="A296" s="24">
        <v>287</v>
      </c>
      <c r="B296" s="37" t="s">
        <v>104</v>
      </c>
      <c r="C296" s="24">
        <v>901</v>
      </c>
      <c r="D296" s="1">
        <v>801</v>
      </c>
      <c r="E296" s="2" t="s">
        <v>220</v>
      </c>
      <c r="F296" s="4"/>
      <c r="G296" s="77"/>
      <c r="H296" s="27"/>
      <c r="I296" s="64">
        <f>SUM(I297:I300)</f>
        <v>15527.5</v>
      </c>
      <c r="J296" s="69">
        <f>SUM(J297:J300)</f>
        <v>15527.5</v>
      </c>
      <c r="K296" s="69">
        <f>SUM(K297:K300)</f>
        <v>6207.700000000001</v>
      </c>
      <c r="L296" s="65">
        <f t="shared" si="29"/>
        <v>39.97874738367413</v>
      </c>
    </row>
    <row r="297" spans="1:12" ht="20.25" customHeight="1">
      <c r="A297" s="24">
        <v>288</v>
      </c>
      <c r="B297" s="39" t="s">
        <v>36</v>
      </c>
      <c r="C297" s="25">
        <v>901</v>
      </c>
      <c r="D297" s="3">
        <v>801</v>
      </c>
      <c r="E297" s="4" t="s">
        <v>220</v>
      </c>
      <c r="F297" s="4" t="s">
        <v>35</v>
      </c>
      <c r="G297" s="77"/>
      <c r="H297" s="27"/>
      <c r="I297" s="71">
        <v>11602.1</v>
      </c>
      <c r="J297" s="71">
        <v>11602.1</v>
      </c>
      <c r="K297" s="71">
        <v>5010.6</v>
      </c>
      <c r="L297" s="72">
        <f aca="true" t="shared" si="30" ref="L297:L315">K297/J297*100</f>
        <v>43.18700924832574</v>
      </c>
    </row>
    <row r="298" spans="1:12" ht="28.5" customHeight="1">
      <c r="A298" s="24">
        <v>289</v>
      </c>
      <c r="B298" s="39" t="s">
        <v>266</v>
      </c>
      <c r="C298" s="25">
        <v>901</v>
      </c>
      <c r="D298" s="3">
        <v>801</v>
      </c>
      <c r="E298" s="4" t="s">
        <v>220</v>
      </c>
      <c r="F298" s="4" t="s">
        <v>65</v>
      </c>
      <c r="G298" s="77"/>
      <c r="H298" s="27"/>
      <c r="I298" s="71">
        <v>3775.4</v>
      </c>
      <c r="J298" s="74">
        <v>3523.9</v>
      </c>
      <c r="K298" s="74">
        <v>1182.6</v>
      </c>
      <c r="L298" s="72">
        <f t="shared" si="30"/>
        <v>33.559408609778934</v>
      </c>
    </row>
    <row r="299" spans="1:12" ht="18.75" customHeight="1">
      <c r="A299" s="24">
        <v>290</v>
      </c>
      <c r="B299" s="39" t="s">
        <v>258</v>
      </c>
      <c r="C299" s="25">
        <v>901</v>
      </c>
      <c r="D299" s="3">
        <v>801</v>
      </c>
      <c r="E299" s="4" t="s">
        <v>220</v>
      </c>
      <c r="F299" s="4" t="s">
        <v>279</v>
      </c>
      <c r="G299" s="77"/>
      <c r="H299" s="27"/>
      <c r="I299" s="71">
        <v>0</v>
      </c>
      <c r="J299" s="74">
        <v>321.5</v>
      </c>
      <c r="K299" s="74">
        <v>0</v>
      </c>
      <c r="L299" s="72">
        <f t="shared" si="30"/>
        <v>0</v>
      </c>
    </row>
    <row r="300" spans="1:12" ht="18.75" customHeight="1">
      <c r="A300" s="24">
        <v>291</v>
      </c>
      <c r="B300" s="39" t="s">
        <v>256</v>
      </c>
      <c r="C300" s="25">
        <v>901</v>
      </c>
      <c r="D300" s="3">
        <v>801</v>
      </c>
      <c r="E300" s="4" t="s">
        <v>220</v>
      </c>
      <c r="F300" s="4" t="s">
        <v>257</v>
      </c>
      <c r="G300" s="77"/>
      <c r="H300" s="27"/>
      <c r="I300" s="71">
        <v>150</v>
      </c>
      <c r="J300" s="74">
        <v>80</v>
      </c>
      <c r="K300" s="74">
        <v>14.5</v>
      </c>
      <c r="L300" s="72">
        <f t="shared" si="30"/>
        <v>18.125</v>
      </c>
    </row>
    <row r="301" spans="1:12" ht="38.25">
      <c r="A301" s="24">
        <v>92</v>
      </c>
      <c r="B301" s="37" t="s">
        <v>105</v>
      </c>
      <c r="C301" s="24">
        <v>901</v>
      </c>
      <c r="D301" s="1">
        <v>801</v>
      </c>
      <c r="E301" s="2" t="s">
        <v>221</v>
      </c>
      <c r="F301" s="4"/>
      <c r="G301" s="77"/>
      <c r="H301" s="27"/>
      <c r="I301" s="64">
        <f>I302+I303</f>
        <v>3834.3999999999996</v>
      </c>
      <c r="J301" s="75">
        <f>SUM(J302:J303)</f>
        <v>3834.3999999999996</v>
      </c>
      <c r="K301" s="75">
        <f>SUM(K302:K303)</f>
        <v>1884.5</v>
      </c>
      <c r="L301" s="65">
        <f t="shared" si="30"/>
        <v>49.147193824327154</v>
      </c>
    </row>
    <row r="302" spans="1:12" ht="21" customHeight="1">
      <c r="A302" s="24">
        <v>293</v>
      </c>
      <c r="B302" s="39" t="s">
        <v>36</v>
      </c>
      <c r="C302" s="25">
        <v>901</v>
      </c>
      <c r="D302" s="3">
        <v>801</v>
      </c>
      <c r="E302" s="4" t="s">
        <v>221</v>
      </c>
      <c r="F302" s="4" t="s">
        <v>35</v>
      </c>
      <c r="G302" s="77"/>
      <c r="H302" s="27"/>
      <c r="I302" s="71">
        <v>3270.6</v>
      </c>
      <c r="J302" s="78">
        <v>3270.6</v>
      </c>
      <c r="K302" s="74">
        <v>1634.8</v>
      </c>
      <c r="L302" s="72">
        <f t="shared" si="30"/>
        <v>49.98471228520761</v>
      </c>
    </row>
    <row r="303" spans="1:12" ht="28.5" customHeight="1">
      <c r="A303" s="24">
        <v>294</v>
      </c>
      <c r="B303" s="39" t="s">
        <v>266</v>
      </c>
      <c r="C303" s="25">
        <v>901</v>
      </c>
      <c r="D303" s="3">
        <v>801</v>
      </c>
      <c r="E303" s="4" t="s">
        <v>221</v>
      </c>
      <c r="F303" s="4" t="s">
        <v>65</v>
      </c>
      <c r="G303" s="77"/>
      <c r="H303" s="27"/>
      <c r="I303" s="78">
        <v>563.8</v>
      </c>
      <c r="J303" s="73">
        <v>563.8</v>
      </c>
      <c r="K303" s="73">
        <v>249.7</v>
      </c>
      <c r="L303" s="72">
        <f t="shared" si="30"/>
        <v>44.28875487761618</v>
      </c>
    </row>
    <row r="304" spans="1:12" ht="38.25">
      <c r="A304" s="24">
        <v>295</v>
      </c>
      <c r="B304" s="37" t="s">
        <v>106</v>
      </c>
      <c r="C304" s="24">
        <v>901</v>
      </c>
      <c r="D304" s="1">
        <v>801</v>
      </c>
      <c r="E304" s="2" t="s">
        <v>222</v>
      </c>
      <c r="F304" s="4"/>
      <c r="G304" s="77"/>
      <c r="H304" s="27"/>
      <c r="I304" s="64">
        <f>SUM(I305:I307)</f>
        <v>2247</v>
      </c>
      <c r="J304" s="64">
        <f>SUM(J305:J307)</f>
        <v>2247</v>
      </c>
      <c r="K304" s="64">
        <f>SUM(K305:K307)</f>
        <v>1270.1999999999998</v>
      </c>
      <c r="L304" s="65">
        <f t="shared" si="30"/>
        <v>56.52870493991988</v>
      </c>
    </row>
    <row r="305" spans="1:12" ht="21" customHeight="1">
      <c r="A305" s="24">
        <v>296</v>
      </c>
      <c r="B305" s="39" t="s">
        <v>70</v>
      </c>
      <c r="C305" s="25">
        <v>901</v>
      </c>
      <c r="D305" s="3">
        <v>801</v>
      </c>
      <c r="E305" s="4" t="s">
        <v>222</v>
      </c>
      <c r="F305" s="4" t="s">
        <v>35</v>
      </c>
      <c r="G305" s="77"/>
      <c r="H305" s="27"/>
      <c r="I305" s="71">
        <v>1263.1</v>
      </c>
      <c r="J305" s="71">
        <v>1263.1</v>
      </c>
      <c r="K305" s="71">
        <v>755.3</v>
      </c>
      <c r="L305" s="72">
        <f t="shared" si="30"/>
        <v>59.79732404401869</v>
      </c>
    </row>
    <row r="306" spans="1:12" ht="26.25" customHeight="1">
      <c r="A306" s="24">
        <v>297</v>
      </c>
      <c r="B306" s="39" t="s">
        <v>266</v>
      </c>
      <c r="C306" s="25">
        <v>901</v>
      </c>
      <c r="D306" s="3">
        <v>801</v>
      </c>
      <c r="E306" s="4" t="s">
        <v>222</v>
      </c>
      <c r="F306" s="4" t="s">
        <v>65</v>
      </c>
      <c r="G306" s="77"/>
      <c r="H306" s="27"/>
      <c r="I306" s="71">
        <v>981.9</v>
      </c>
      <c r="J306" s="71">
        <v>981.9</v>
      </c>
      <c r="K306" s="71">
        <v>514.9</v>
      </c>
      <c r="L306" s="72">
        <f t="shared" si="30"/>
        <v>52.4391485894694</v>
      </c>
    </row>
    <row r="307" spans="1:12" ht="16.5" customHeight="1">
      <c r="A307" s="24">
        <v>298</v>
      </c>
      <c r="B307" s="39" t="s">
        <v>256</v>
      </c>
      <c r="C307" s="25">
        <v>901</v>
      </c>
      <c r="D307" s="3">
        <v>801</v>
      </c>
      <c r="E307" s="4" t="s">
        <v>222</v>
      </c>
      <c r="F307" s="4" t="s">
        <v>257</v>
      </c>
      <c r="G307" s="77"/>
      <c r="H307" s="27"/>
      <c r="I307" s="71">
        <v>2</v>
      </c>
      <c r="J307" s="71">
        <v>2</v>
      </c>
      <c r="K307" s="71">
        <v>0</v>
      </c>
      <c r="L307" s="72">
        <f t="shared" si="30"/>
        <v>0</v>
      </c>
    </row>
    <row r="308" spans="1:12" ht="38.25">
      <c r="A308" s="24">
        <v>299</v>
      </c>
      <c r="B308" s="37" t="s">
        <v>107</v>
      </c>
      <c r="C308" s="24">
        <v>901</v>
      </c>
      <c r="D308" s="1">
        <v>801</v>
      </c>
      <c r="E308" s="2" t="s">
        <v>223</v>
      </c>
      <c r="F308" s="4"/>
      <c r="G308" s="77"/>
      <c r="H308" s="27"/>
      <c r="I308" s="64">
        <f>I309</f>
        <v>450</v>
      </c>
      <c r="J308" s="64">
        <f>J309</f>
        <v>450</v>
      </c>
      <c r="K308" s="64">
        <f>K309</f>
        <v>55.6</v>
      </c>
      <c r="L308" s="65">
        <f t="shared" si="30"/>
        <v>12.355555555555556</v>
      </c>
    </row>
    <row r="309" spans="1:12" ht="29.25" customHeight="1">
      <c r="A309" s="24">
        <v>300</v>
      </c>
      <c r="B309" s="39" t="s">
        <v>266</v>
      </c>
      <c r="C309" s="25">
        <v>901</v>
      </c>
      <c r="D309" s="3">
        <v>801</v>
      </c>
      <c r="E309" s="4" t="s">
        <v>223</v>
      </c>
      <c r="F309" s="4" t="s">
        <v>65</v>
      </c>
      <c r="G309" s="77"/>
      <c r="H309" s="27"/>
      <c r="I309" s="71">
        <v>450</v>
      </c>
      <c r="J309" s="71">
        <v>450</v>
      </c>
      <c r="K309" s="71">
        <v>55.6</v>
      </c>
      <c r="L309" s="72">
        <f t="shared" si="30"/>
        <v>12.355555555555556</v>
      </c>
    </row>
    <row r="310" spans="1:12" ht="22.5" customHeight="1">
      <c r="A310" s="24">
        <v>301302</v>
      </c>
      <c r="B310" s="37" t="s">
        <v>108</v>
      </c>
      <c r="C310" s="24">
        <v>901</v>
      </c>
      <c r="D310" s="1">
        <v>801</v>
      </c>
      <c r="E310" s="2" t="s">
        <v>224</v>
      </c>
      <c r="F310" s="4"/>
      <c r="G310" s="77"/>
      <c r="H310" s="27"/>
      <c r="I310" s="64">
        <f>I311</f>
        <v>370.3</v>
      </c>
      <c r="J310" s="69">
        <f>SUM(J311)</f>
        <v>370.3</v>
      </c>
      <c r="K310" s="69">
        <f>SUM(K311)</f>
        <v>132.6</v>
      </c>
      <c r="L310" s="65">
        <f t="shared" si="30"/>
        <v>35.808803672697806</v>
      </c>
    </row>
    <row r="311" spans="1:12" ht="27" customHeight="1">
      <c r="A311" s="24">
        <v>303</v>
      </c>
      <c r="B311" s="39" t="s">
        <v>266</v>
      </c>
      <c r="C311" s="25">
        <v>901</v>
      </c>
      <c r="D311" s="3">
        <v>801</v>
      </c>
      <c r="E311" s="4" t="s">
        <v>224</v>
      </c>
      <c r="F311" s="4" t="s">
        <v>65</v>
      </c>
      <c r="G311" s="77"/>
      <c r="H311" s="27"/>
      <c r="I311" s="71">
        <v>370.3</v>
      </c>
      <c r="J311" s="71">
        <v>370.3</v>
      </c>
      <c r="K311" s="71">
        <v>132.6</v>
      </c>
      <c r="L311" s="72">
        <f t="shared" si="30"/>
        <v>35.808803672697806</v>
      </c>
    </row>
    <row r="312" spans="1:12" ht="32.25" customHeight="1">
      <c r="A312" s="24">
        <v>304</v>
      </c>
      <c r="B312" s="37" t="s">
        <v>312</v>
      </c>
      <c r="C312" s="24">
        <v>901</v>
      </c>
      <c r="D312" s="1">
        <v>801</v>
      </c>
      <c r="E312" s="2" t="s">
        <v>314</v>
      </c>
      <c r="F312" s="2"/>
      <c r="G312" s="88"/>
      <c r="H312" s="84"/>
      <c r="I312" s="64">
        <f>SUM(I313)</f>
        <v>3828.8</v>
      </c>
      <c r="J312" s="64">
        <f>SUM(J313)</f>
        <v>3828.8</v>
      </c>
      <c r="K312" s="64">
        <f>SUM(K313)</f>
        <v>2641.9</v>
      </c>
      <c r="L312" s="65">
        <f t="shared" si="30"/>
        <v>69.00073129962391</v>
      </c>
    </row>
    <row r="313" spans="1:12" ht="27" customHeight="1">
      <c r="A313" s="24">
        <v>305</v>
      </c>
      <c r="B313" s="39" t="s">
        <v>70</v>
      </c>
      <c r="C313" s="25">
        <v>901</v>
      </c>
      <c r="D313" s="3">
        <v>801</v>
      </c>
      <c r="E313" s="4" t="s">
        <v>314</v>
      </c>
      <c r="F313" s="4" t="s">
        <v>35</v>
      </c>
      <c r="G313" s="77"/>
      <c r="H313" s="27"/>
      <c r="I313" s="71">
        <v>3828.8</v>
      </c>
      <c r="J313" s="71">
        <v>3828.8</v>
      </c>
      <c r="K313" s="71">
        <v>2641.9</v>
      </c>
      <c r="L313" s="72">
        <f t="shared" si="30"/>
        <v>69.00073129962391</v>
      </c>
    </row>
    <row r="314" spans="1:12" ht="42.75" customHeight="1">
      <c r="A314" s="24">
        <v>306</v>
      </c>
      <c r="B314" s="112" t="s">
        <v>313</v>
      </c>
      <c r="C314" s="24">
        <v>901</v>
      </c>
      <c r="D314" s="113">
        <v>801</v>
      </c>
      <c r="E314" s="14" t="s">
        <v>315</v>
      </c>
      <c r="F314" s="14"/>
      <c r="G314" s="88"/>
      <c r="H314" s="84"/>
      <c r="I314" s="64">
        <f>SUM(I315)</f>
        <v>0</v>
      </c>
      <c r="J314" s="64">
        <f>SUM(J315)</f>
        <v>2077.8</v>
      </c>
      <c r="K314" s="64">
        <f>SUM(K315)</f>
        <v>2077.8</v>
      </c>
      <c r="L314" s="65">
        <f t="shared" si="30"/>
        <v>100</v>
      </c>
    </row>
    <row r="315" spans="1:12" ht="27" customHeight="1">
      <c r="A315" s="24">
        <v>307</v>
      </c>
      <c r="B315" s="118" t="s">
        <v>36</v>
      </c>
      <c r="C315" s="25">
        <v>901</v>
      </c>
      <c r="D315" s="116">
        <v>801</v>
      </c>
      <c r="E315" s="22" t="s">
        <v>315</v>
      </c>
      <c r="F315" s="22" t="s">
        <v>35</v>
      </c>
      <c r="G315" s="77"/>
      <c r="H315" s="27"/>
      <c r="I315" s="71">
        <v>0</v>
      </c>
      <c r="J315" s="71">
        <v>2077.8</v>
      </c>
      <c r="K315" s="71">
        <v>2077.8</v>
      </c>
      <c r="L315" s="72">
        <f t="shared" si="30"/>
        <v>100</v>
      </c>
    </row>
    <row r="316" spans="1:12" ht="27" customHeight="1">
      <c r="A316" s="33">
        <v>308</v>
      </c>
      <c r="B316" s="112" t="s">
        <v>62</v>
      </c>
      <c r="C316" s="33">
        <v>901</v>
      </c>
      <c r="D316" s="113">
        <v>801</v>
      </c>
      <c r="E316" s="14" t="s">
        <v>144</v>
      </c>
      <c r="F316" s="14"/>
      <c r="G316" s="89"/>
      <c r="H316" s="89"/>
      <c r="I316" s="76">
        <v>0</v>
      </c>
      <c r="J316" s="76">
        <v>0</v>
      </c>
      <c r="K316" s="76">
        <f>SUM(K317)</f>
        <v>19.549</v>
      </c>
      <c r="L316" s="114">
        <v>0</v>
      </c>
    </row>
    <row r="317" spans="1:12" ht="27" customHeight="1">
      <c r="A317" s="33">
        <v>309</v>
      </c>
      <c r="B317" s="112" t="s">
        <v>7</v>
      </c>
      <c r="C317" s="33">
        <v>901</v>
      </c>
      <c r="D317" s="113">
        <v>801</v>
      </c>
      <c r="E317" s="14" t="s">
        <v>146</v>
      </c>
      <c r="F317" s="14"/>
      <c r="G317" s="89"/>
      <c r="H317" s="89"/>
      <c r="I317" s="76">
        <v>0</v>
      </c>
      <c r="J317" s="76">
        <v>0</v>
      </c>
      <c r="K317" s="76">
        <f>SUM(K318)</f>
        <v>19.549</v>
      </c>
      <c r="L317" s="114">
        <v>0</v>
      </c>
    </row>
    <row r="318" spans="1:12" ht="27" customHeight="1">
      <c r="A318" s="33">
        <v>310</v>
      </c>
      <c r="B318" s="39" t="s">
        <v>266</v>
      </c>
      <c r="C318" s="30">
        <v>901</v>
      </c>
      <c r="D318" s="116">
        <v>801</v>
      </c>
      <c r="E318" s="22" t="s">
        <v>146</v>
      </c>
      <c r="F318" s="22" t="s">
        <v>65</v>
      </c>
      <c r="G318" s="85"/>
      <c r="H318" s="85"/>
      <c r="I318" s="78">
        <v>0</v>
      </c>
      <c r="J318" s="78">
        <v>0</v>
      </c>
      <c r="K318" s="78">
        <v>19.549</v>
      </c>
      <c r="L318" s="117">
        <v>0</v>
      </c>
    </row>
    <row r="319" spans="1:12" ht="15.75">
      <c r="A319" s="24">
        <v>311</v>
      </c>
      <c r="B319" s="38" t="s">
        <v>23</v>
      </c>
      <c r="C319" s="24">
        <v>901</v>
      </c>
      <c r="D319" s="1">
        <v>1000</v>
      </c>
      <c r="E319" s="2"/>
      <c r="F319" s="4"/>
      <c r="G319" s="77"/>
      <c r="H319" s="27"/>
      <c r="I319" s="64">
        <f>SUM(I320+I324+I356)</f>
        <v>35902.4</v>
      </c>
      <c r="J319" s="64">
        <f>SUM(J320+J324+J356)</f>
        <v>34739.299999999996</v>
      </c>
      <c r="K319" s="64">
        <f>SUM(K320+K324+K356)</f>
        <v>18809.399999999998</v>
      </c>
      <c r="L319" s="65">
        <f aca="true" t="shared" si="31" ref="L319:L325">K319/J319*100</f>
        <v>54.14444159784452</v>
      </c>
    </row>
    <row r="320" spans="1:12" ht="24" customHeight="1">
      <c r="A320" s="24">
        <v>312</v>
      </c>
      <c r="B320" s="37" t="s">
        <v>27</v>
      </c>
      <c r="C320" s="24">
        <v>901</v>
      </c>
      <c r="D320" s="1">
        <v>1001</v>
      </c>
      <c r="E320" s="2"/>
      <c r="F320" s="4"/>
      <c r="G320" s="30"/>
      <c r="H320" s="25"/>
      <c r="I320" s="64">
        <f>SUM(I321)</f>
        <v>1947</v>
      </c>
      <c r="J320" s="64">
        <f>J321</f>
        <v>1947</v>
      </c>
      <c r="K320" s="64">
        <f>K321</f>
        <v>810.8</v>
      </c>
      <c r="L320" s="65">
        <f t="shared" si="31"/>
        <v>41.643554185927066</v>
      </c>
    </row>
    <row r="321" spans="1:12" ht="38.25">
      <c r="A321" s="24">
        <v>314</v>
      </c>
      <c r="B321" s="37" t="s">
        <v>153</v>
      </c>
      <c r="C321" s="24">
        <v>901</v>
      </c>
      <c r="D321" s="1">
        <v>1001</v>
      </c>
      <c r="E321" s="2" t="s">
        <v>154</v>
      </c>
      <c r="F321" s="4"/>
      <c r="G321" s="77"/>
      <c r="H321" s="27"/>
      <c r="I321" s="64">
        <f>I322</f>
        <v>1947</v>
      </c>
      <c r="J321" s="64">
        <f>SUM(J322)</f>
        <v>1947</v>
      </c>
      <c r="K321" s="64">
        <f>SUM(K322)</f>
        <v>810.8</v>
      </c>
      <c r="L321" s="65">
        <f t="shared" si="31"/>
        <v>41.643554185927066</v>
      </c>
    </row>
    <row r="322" spans="1:12" ht="63.75">
      <c r="A322" s="24">
        <v>315</v>
      </c>
      <c r="B322" s="40" t="s">
        <v>109</v>
      </c>
      <c r="C322" s="48">
        <v>901</v>
      </c>
      <c r="D322" s="1">
        <v>1001</v>
      </c>
      <c r="E322" s="2" t="s">
        <v>225</v>
      </c>
      <c r="F322" s="4"/>
      <c r="G322" s="77"/>
      <c r="H322" s="27"/>
      <c r="I322" s="64">
        <f>I323</f>
        <v>1947</v>
      </c>
      <c r="J322" s="64">
        <f>SUM(J323)</f>
        <v>1947</v>
      </c>
      <c r="K322" s="64">
        <f>SUM(K323)</f>
        <v>810.8</v>
      </c>
      <c r="L322" s="65">
        <f t="shared" si="31"/>
        <v>41.643554185927066</v>
      </c>
    </row>
    <row r="323" spans="1:12" ht="25.5">
      <c r="A323" s="24">
        <v>316</v>
      </c>
      <c r="B323" s="39" t="s">
        <v>40</v>
      </c>
      <c r="C323" s="45">
        <v>901</v>
      </c>
      <c r="D323" s="3">
        <v>1001</v>
      </c>
      <c r="E323" s="4" t="s">
        <v>225</v>
      </c>
      <c r="F323" s="10" t="s">
        <v>39</v>
      </c>
      <c r="G323" s="77"/>
      <c r="H323" s="27"/>
      <c r="I323" s="71">
        <v>1947</v>
      </c>
      <c r="J323" s="71">
        <v>1947</v>
      </c>
      <c r="K323" s="71">
        <v>810.8</v>
      </c>
      <c r="L323" s="72">
        <f t="shared" si="31"/>
        <v>41.643554185927066</v>
      </c>
    </row>
    <row r="324" spans="1:12" ht="18.75" customHeight="1">
      <c r="A324" s="24">
        <v>317</v>
      </c>
      <c r="B324" s="37" t="s">
        <v>25</v>
      </c>
      <c r="C324" s="48">
        <v>901</v>
      </c>
      <c r="D324" s="1">
        <v>1003</v>
      </c>
      <c r="E324" s="14"/>
      <c r="F324" s="4"/>
      <c r="G324" s="77"/>
      <c r="H324" s="27"/>
      <c r="I324" s="64">
        <f>SUM(I325+I337+I341+I344+I348+I351)</f>
        <v>31590</v>
      </c>
      <c r="J324" s="69">
        <f>SUM(J325+J337+J341+J344+J348+J351)</f>
        <v>30426.899999999998</v>
      </c>
      <c r="K324" s="69">
        <f>SUM(K325+K337+K341+K344+K348+K351)</f>
        <v>17291</v>
      </c>
      <c r="L324" s="65">
        <f t="shared" si="31"/>
        <v>56.828004167365066</v>
      </c>
    </row>
    <row r="325" spans="1:12" ht="25.5">
      <c r="A325" s="24">
        <v>318</v>
      </c>
      <c r="B325" s="37" t="s">
        <v>226</v>
      </c>
      <c r="C325" s="48">
        <v>901</v>
      </c>
      <c r="D325" s="1">
        <v>1003</v>
      </c>
      <c r="E325" s="2" t="s">
        <v>227</v>
      </c>
      <c r="F325" s="4"/>
      <c r="G325" s="77"/>
      <c r="H325" s="27"/>
      <c r="I325" s="76">
        <f>SUM(I326+I329+I332+I335)</f>
        <v>30376.6</v>
      </c>
      <c r="J325" s="69">
        <f>SUM(J326+J329+J332+J335)</f>
        <v>30381.399999999998</v>
      </c>
      <c r="K325" s="69">
        <f>SUM(K326+K329+K332+K335)</f>
        <v>17266.6</v>
      </c>
      <c r="L325" s="65">
        <f t="shared" si="31"/>
        <v>56.83279901518692</v>
      </c>
    </row>
    <row r="326" spans="1:12" ht="140.25">
      <c r="A326" s="24">
        <v>319</v>
      </c>
      <c r="B326" s="37" t="s">
        <v>110</v>
      </c>
      <c r="C326" s="24">
        <v>901</v>
      </c>
      <c r="D326" s="1">
        <v>1003</v>
      </c>
      <c r="E326" s="2" t="s">
        <v>228</v>
      </c>
      <c r="F326" s="4"/>
      <c r="G326" s="77"/>
      <c r="H326" s="27"/>
      <c r="I326" s="64">
        <f>I328+I327</f>
        <v>3869</v>
      </c>
      <c r="J326" s="69">
        <f>SUM(J327:J328)</f>
        <v>3869</v>
      </c>
      <c r="K326" s="69">
        <f>SUM(K327:K328)</f>
        <v>2132.3999999999996</v>
      </c>
      <c r="L326" s="65">
        <f aca="true" t="shared" si="32" ref="L326:L331">K326/J326*100</f>
        <v>55.11501680020676</v>
      </c>
    </row>
    <row r="327" spans="1:12" ht="29.25" customHeight="1">
      <c r="A327" s="24">
        <v>320</v>
      </c>
      <c r="B327" s="39" t="s">
        <v>266</v>
      </c>
      <c r="C327" s="25">
        <v>901</v>
      </c>
      <c r="D327" s="3">
        <v>1003</v>
      </c>
      <c r="E327" s="4" t="s">
        <v>228</v>
      </c>
      <c r="F327" s="4" t="s">
        <v>65</v>
      </c>
      <c r="G327" s="77"/>
      <c r="H327" s="27"/>
      <c r="I327" s="71">
        <v>45</v>
      </c>
      <c r="J327" s="71">
        <v>45</v>
      </c>
      <c r="K327" s="71">
        <v>23.7</v>
      </c>
      <c r="L327" s="72">
        <f t="shared" si="32"/>
        <v>52.666666666666664</v>
      </c>
    </row>
    <row r="328" spans="1:12" ht="25.5">
      <c r="A328" s="24">
        <v>321</v>
      </c>
      <c r="B328" s="39" t="s">
        <v>38</v>
      </c>
      <c r="C328" s="25">
        <v>901</v>
      </c>
      <c r="D328" s="3">
        <v>1003</v>
      </c>
      <c r="E328" s="4" t="s">
        <v>228</v>
      </c>
      <c r="F328" s="4" t="s">
        <v>37</v>
      </c>
      <c r="G328" s="77"/>
      <c r="H328" s="27"/>
      <c r="I328" s="78">
        <v>3824</v>
      </c>
      <c r="J328" s="73">
        <v>3824</v>
      </c>
      <c r="K328" s="73">
        <v>2108.7</v>
      </c>
      <c r="L328" s="72">
        <f t="shared" si="32"/>
        <v>55.14382845188284</v>
      </c>
    </row>
    <row r="329" spans="1:12" ht="127.5">
      <c r="A329" s="24">
        <v>322</v>
      </c>
      <c r="B329" s="37" t="s">
        <v>111</v>
      </c>
      <c r="C329" s="24">
        <v>901</v>
      </c>
      <c r="D329" s="1">
        <v>1003</v>
      </c>
      <c r="E329" s="14" t="s">
        <v>229</v>
      </c>
      <c r="F329" s="4"/>
      <c r="G329" s="77"/>
      <c r="H329" s="27"/>
      <c r="I329" s="64">
        <f>SUM(I330:I331)</f>
        <v>6237.6</v>
      </c>
      <c r="J329" s="69">
        <f>SUM(J330:J331)</f>
        <v>6237.6</v>
      </c>
      <c r="K329" s="69">
        <f>SUM(K330:K331)</f>
        <v>2400.1</v>
      </c>
      <c r="L329" s="65">
        <f t="shared" si="32"/>
        <v>38.477940233423105</v>
      </c>
    </row>
    <row r="330" spans="1:12" ht="29.25" customHeight="1">
      <c r="A330" s="24">
        <v>323</v>
      </c>
      <c r="B330" s="39" t="s">
        <v>266</v>
      </c>
      <c r="C330" s="25">
        <v>901</v>
      </c>
      <c r="D330" s="3">
        <v>1003</v>
      </c>
      <c r="E330" s="22" t="s">
        <v>229</v>
      </c>
      <c r="F330" s="4" t="s">
        <v>65</v>
      </c>
      <c r="G330" s="77"/>
      <c r="H330" s="27"/>
      <c r="I330" s="71">
        <v>72.1</v>
      </c>
      <c r="J330" s="73">
        <v>72.1</v>
      </c>
      <c r="K330" s="73">
        <v>26.6</v>
      </c>
      <c r="L330" s="72">
        <f t="shared" si="32"/>
        <v>36.893203883495154</v>
      </c>
    </row>
    <row r="331" spans="1:12" ht="25.5" customHeight="1">
      <c r="A331" s="24">
        <v>324</v>
      </c>
      <c r="B331" s="39" t="s">
        <v>38</v>
      </c>
      <c r="C331" s="25">
        <v>901</v>
      </c>
      <c r="D331" s="3">
        <v>1003</v>
      </c>
      <c r="E331" s="22" t="s">
        <v>229</v>
      </c>
      <c r="F331" s="4" t="s">
        <v>37</v>
      </c>
      <c r="G331" s="77"/>
      <c r="H331" s="27"/>
      <c r="I331" s="78">
        <v>6165.5</v>
      </c>
      <c r="J331" s="73">
        <v>6165.5</v>
      </c>
      <c r="K331" s="73">
        <v>2373.5</v>
      </c>
      <c r="L331" s="72">
        <f t="shared" si="32"/>
        <v>38.496472305571324</v>
      </c>
    </row>
    <row r="332" spans="1:12" ht="153">
      <c r="A332" s="24">
        <v>325</v>
      </c>
      <c r="B332" s="37" t="s">
        <v>112</v>
      </c>
      <c r="C332" s="24">
        <v>901</v>
      </c>
      <c r="D332" s="1">
        <v>1003</v>
      </c>
      <c r="E332" s="2" t="s">
        <v>230</v>
      </c>
      <c r="F332" s="4"/>
      <c r="G332" s="77"/>
      <c r="H332" s="27"/>
      <c r="I332" s="76">
        <f>SUM(I333:I334)</f>
        <v>20270</v>
      </c>
      <c r="J332" s="69">
        <f>SUM(J333:J334)</f>
        <v>20270</v>
      </c>
      <c r="K332" s="69">
        <f>SUM(K333:K334)</f>
        <v>12734.1</v>
      </c>
      <c r="L332" s="65">
        <f>K332/J332*100</f>
        <v>62.82239763196843</v>
      </c>
    </row>
    <row r="333" spans="1:12" ht="32.25" customHeight="1">
      <c r="A333" s="24">
        <v>326</v>
      </c>
      <c r="B333" s="39" t="s">
        <v>266</v>
      </c>
      <c r="C333" s="25">
        <v>901</v>
      </c>
      <c r="D333" s="3">
        <v>1003</v>
      </c>
      <c r="E333" s="4" t="s">
        <v>230</v>
      </c>
      <c r="F333" s="4" t="s">
        <v>65</v>
      </c>
      <c r="G333" s="77"/>
      <c r="H333" s="27"/>
      <c r="I333" s="78">
        <v>270</v>
      </c>
      <c r="J333" s="73">
        <v>270</v>
      </c>
      <c r="K333" s="73">
        <v>152.4</v>
      </c>
      <c r="L333" s="72">
        <f>K333/J333*100</f>
        <v>56.44444444444444</v>
      </c>
    </row>
    <row r="334" spans="1:12" ht="27.75" customHeight="1">
      <c r="A334" s="24">
        <v>327</v>
      </c>
      <c r="B334" s="39" t="s">
        <v>38</v>
      </c>
      <c r="C334" s="25">
        <v>901</v>
      </c>
      <c r="D334" s="3">
        <v>1003</v>
      </c>
      <c r="E334" s="4" t="s">
        <v>230</v>
      </c>
      <c r="F334" s="4" t="s">
        <v>37</v>
      </c>
      <c r="G334" s="77"/>
      <c r="H334" s="27"/>
      <c r="I334" s="78">
        <v>20000</v>
      </c>
      <c r="J334" s="73">
        <v>20000</v>
      </c>
      <c r="K334" s="73">
        <v>12581.7</v>
      </c>
      <c r="L334" s="72">
        <f aca="true" t="shared" si="33" ref="L334:L340">K334/J334*100</f>
        <v>62.908500000000004</v>
      </c>
    </row>
    <row r="335" spans="1:12" s="145" customFormat="1" ht="147" customHeight="1">
      <c r="A335" s="24">
        <v>328</v>
      </c>
      <c r="B335" s="144" t="s">
        <v>401</v>
      </c>
      <c r="C335" s="33">
        <v>901</v>
      </c>
      <c r="D335" s="113">
        <v>1003</v>
      </c>
      <c r="E335" s="14" t="s">
        <v>402</v>
      </c>
      <c r="F335" s="14"/>
      <c r="G335" s="77"/>
      <c r="H335" s="27"/>
      <c r="I335" s="76">
        <f>SUM(I336)</f>
        <v>0</v>
      </c>
      <c r="J335" s="69">
        <f>SUM(J336)</f>
        <v>4.8</v>
      </c>
      <c r="K335" s="69">
        <f>SUM(K336)</f>
        <v>0</v>
      </c>
      <c r="L335" s="65">
        <f>K335/J335*100</f>
        <v>0</v>
      </c>
    </row>
    <row r="336" spans="1:12" s="145" customFormat="1" ht="27" customHeight="1">
      <c r="A336" s="24">
        <v>329</v>
      </c>
      <c r="B336" s="118" t="s">
        <v>38</v>
      </c>
      <c r="C336" s="30">
        <v>901</v>
      </c>
      <c r="D336" s="116">
        <v>1003</v>
      </c>
      <c r="E336" s="22" t="s">
        <v>402</v>
      </c>
      <c r="F336" s="22" t="s">
        <v>37</v>
      </c>
      <c r="G336" s="77"/>
      <c r="H336" s="27"/>
      <c r="I336" s="78">
        <v>0</v>
      </c>
      <c r="J336" s="73">
        <v>4.8</v>
      </c>
      <c r="K336" s="73">
        <v>0</v>
      </c>
      <c r="L336" s="72">
        <f>K336/J336*100</f>
        <v>0</v>
      </c>
    </row>
    <row r="337" spans="1:12" ht="38.25">
      <c r="A337" s="33">
        <v>330</v>
      </c>
      <c r="B337" s="37" t="s">
        <v>231</v>
      </c>
      <c r="C337" s="24">
        <v>901</v>
      </c>
      <c r="D337" s="1">
        <v>1003</v>
      </c>
      <c r="E337" s="31" t="s">
        <v>232</v>
      </c>
      <c r="F337" s="4"/>
      <c r="G337" s="77"/>
      <c r="H337" s="27"/>
      <c r="I337" s="76">
        <f>I338</f>
        <v>140.5</v>
      </c>
      <c r="J337" s="64">
        <f>SUM(J338)</f>
        <v>10.5</v>
      </c>
      <c r="K337" s="64">
        <f>SUM(K338)</f>
        <v>4.2</v>
      </c>
      <c r="L337" s="65">
        <f t="shared" si="33"/>
        <v>40</v>
      </c>
    </row>
    <row r="338" spans="1:12" ht="65.25" customHeight="1">
      <c r="A338" s="24">
        <v>331</v>
      </c>
      <c r="B338" s="123" t="s">
        <v>380</v>
      </c>
      <c r="C338" s="24">
        <v>901</v>
      </c>
      <c r="D338" s="1">
        <v>1003</v>
      </c>
      <c r="E338" s="50" t="s">
        <v>254</v>
      </c>
      <c r="F338" s="4"/>
      <c r="G338" s="77"/>
      <c r="H338" s="27"/>
      <c r="I338" s="76">
        <f>I339+I340</f>
        <v>140.5</v>
      </c>
      <c r="J338" s="64">
        <f>SUM(J339:J340)</f>
        <v>10.5</v>
      </c>
      <c r="K338" s="64">
        <f>SUM(K339:K340)</f>
        <v>4.2</v>
      </c>
      <c r="L338" s="65">
        <f t="shared" si="33"/>
        <v>40</v>
      </c>
    </row>
    <row r="339" spans="1:12" ht="38.25">
      <c r="A339" s="24">
        <v>332</v>
      </c>
      <c r="B339" s="39" t="s">
        <v>266</v>
      </c>
      <c r="C339" s="25">
        <v>901</v>
      </c>
      <c r="D339" s="3">
        <v>1003</v>
      </c>
      <c r="E339" s="52" t="s">
        <v>254</v>
      </c>
      <c r="F339" s="10" t="s">
        <v>65</v>
      </c>
      <c r="G339" s="77"/>
      <c r="H339" s="27"/>
      <c r="I339" s="71">
        <v>133.3</v>
      </c>
      <c r="J339" s="71">
        <v>3.3</v>
      </c>
      <c r="K339" s="73">
        <v>0</v>
      </c>
      <c r="L339" s="72">
        <f t="shared" si="33"/>
        <v>0</v>
      </c>
    </row>
    <row r="340" spans="1:12" ht="25.5">
      <c r="A340" s="24">
        <v>333</v>
      </c>
      <c r="B340" s="39" t="s">
        <v>38</v>
      </c>
      <c r="C340" s="25">
        <v>901</v>
      </c>
      <c r="D340" s="3">
        <v>1003</v>
      </c>
      <c r="E340" s="52" t="s">
        <v>254</v>
      </c>
      <c r="F340" s="4" t="s">
        <v>37</v>
      </c>
      <c r="G340" s="77"/>
      <c r="H340" s="27"/>
      <c r="I340" s="71">
        <v>7.2</v>
      </c>
      <c r="J340" s="71">
        <v>7.2</v>
      </c>
      <c r="K340" s="71">
        <v>4.2</v>
      </c>
      <c r="L340" s="72">
        <f t="shared" si="33"/>
        <v>58.333333333333336</v>
      </c>
    </row>
    <row r="341" spans="1:12" ht="38.25">
      <c r="A341" s="24">
        <v>334</v>
      </c>
      <c r="B341" s="37" t="s">
        <v>233</v>
      </c>
      <c r="C341" s="24">
        <v>901</v>
      </c>
      <c r="D341" s="1">
        <v>1003</v>
      </c>
      <c r="E341" s="50" t="s">
        <v>234</v>
      </c>
      <c r="F341" s="4"/>
      <c r="G341" s="77"/>
      <c r="H341" s="27"/>
      <c r="I341" s="64">
        <f>SUM(I342)</f>
        <v>400</v>
      </c>
      <c r="J341" s="69">
        <f>SUM(J342)</f>
        <v>0</v>
      </c>
      <c r="K341" s="69">
        <f>SUM(K342)</f>
        <v>0</v>
      </c>
      <c r="L341" s="65">
        <f>SUM(L342)</f>
        <v>0</v>
      </c>
    </row>
    <row r="342" spans="1:12" ht="38.25">
      <c r="A342" s="24">
        <v>335</v>
      </c>
      <c r="B342" s="37" t="s">
        <v>133</v>
      </c>
      <c r="C342" s="24">
        <v>901</v>
      </c>
      <c r="D342" s="1">
        <v>1003</v>
      </c>
      <c r="E342" s="50" t="s">
        <v>235</v>
      </c>
      <c r="F342" s="4"/>
      <c r="G342" s="77"/>
      <c r="H342" s="27"/>
      <c r="I342" s="64">
        <f>I343</f>
        <v>400</v>
      </c>
      <c r="J342" s="64">
        <f>J343</f>
        <v>0</v>
      </c>
      <c r="K342" s="64">
        <f>K343</f>
        <v>0</v>
      </c>
      <c r="L342" s="65">
        <f>SUM(L343)</f>
        <v>0</v>
      </c>
    </row>
    <row r="343" spans="1:12" ht="25.5">
      <c r="A343" s="24">
        <v>336</v>
      </c>
      <c r="B343" s="39" t="s">
        <v>40</v>
      </c>
      <c r="C343" s="25">
        <v>901</v>
      </c>
      <c r="D343" s="3">
        <v>1003</v>
      </c>
      <c r="E343" s="52" t="s">
        <v>235</v>
      </c>
      <c r="F343" s="4" t="s">
        <v>39</v>
      </c>
      <c r="G343" s="77"/>
      <c r="H343" s="27"/>
      <c r="I343" s="71">
        <v>400</v>
      </c>
      <c r="J343" s="73">
        <v>0</v>
      </c>
      <c r="K343" s="73">
        <v>0</v>
      </c>
      <c r="L343" s="72">
        <v>0</v>
      </c>
    </row>
    <row r="344" spans="1:12" ht="43.5" customHeight="1">
      <c r="A344" s="24">
        <v>337</v>
      </c>
      <c r="B344" s="37" t="s">
        <v>381</v>
      </c>
      <c r="C344" s="24">
        <v>901</v>
      </c>
      <c r="D344" s="1">
        <v>1003</v>
      </c>
      <c r="E344" s="50" t="s">
        <v>382</v>
      </c>
      <c r="F344" s="2"/>
      <c r="G344" s="77"/>
      <c r="H344" s="27"/>
      <c r="I344" s="64">
        <f aca="true" t="shared" si="34" ref="I344:K346">SUM(I345)</f>
        <v>637.9</v>
      </c>
      <c r="J344" s="69">
        <f t="shared" si="34"/>
        <v>0</v>
      </c>
      <c r="K344" s="69">
        <f t="shared" si="34"/>
        <v>0</v>
      </c>
      <c r="L344" s="65">
        <v>0</v>
      </c>
    </row>
    <row r="345" spans="1:12" ht="76.5">
      <c r="A345" s="24">
        <v>338</v>
      </c>
      <c r="B345" s="37" t="s">
        <v>383</v>
      </c>
      <c r="C345" s="24">
        <v>901</v>
      </c>
      <c r="D345" s="1">
        <v>1003</v>
      </c>
      <c r="E345" s="50" t="s">
        <v>384</v>
      </c>
      <c r="F345" s="2"/>
      <c r="G345" s="77"/>
      <c r="H345" s="27"/>
      <c r="I345" s="64">
        <f t="shared" si="34"/>
        <v>637.9</v>
      </c>
      <c r="J345" s="69">
        <f t="shared" si="34"/>
        <v>0</v>
      </c>
      <c r="K345" s="69">
        <f t="shared" si="34"/>
        <v>0</v>
      </c>
      <c r="L345" s="65">
        <v>0</v>
      </c>
    </row>
    <row r="346" spans="1:12" ht="26.25" customHeight="1">
      <c r="A346" s="24">
        <v>339</v>
      </c>
      <c r="B346" s="37" t="s">
        <v>385</v>
      </c>
      <c r="C346" s="24">
        <v>901</v>
      </c>
      <c r="D346" s="1">
        <v>1003</v>
      </c>
      <c r="E346" s="50" t="s">
        <v>386</v>
      </c>
      <c r="F346" s="2"/>
      <c r="G346" s="77"/>
      <c r="H346" s="27"/>
      <c r="I346" s="64">
        <f t="shared" si="34"/>
        <v>637.9</v>
      </c>
      <c r="J346" s="69">
        <f t="shared" si="34"/>
        <v>0</v>
      </c>
      <c r="K346" s="69">
        <f t="shared" si="34"/>
        <v>0</v>
      </c>
      <c r="L346" s="65">
        <v>0</v>
      </c>
    </row>
    <row r="347" spans="1:12" ht="27.75" customHeight="1">
      <c r="A347" s="24">
        <v>340</v>
      </c>
      <c r="B347" s="39" t="s">
        <v>40</v>
      </c>
      <c r="C347" s="25">
        <v>901</v>
      </c>
      <c r="D347" s="3">
        <v>1003</v>
      </c>
      <c r="E347" s="52" t="s">
        <v>386</v>
      </c>
      <c r="F347" s="4" t="s">
        <v>39</v>
      </c>
      <c r="G347" s="77"/>
      <c r="H347" s="27"/>
      <c r="I347" s="71">
        <v>637.9</v>
      </c>
      <c r="J347" s="73">
        <v>0</v>
      </c>
      <c r="K347" s="73">
        <v>0</v>
      </c>
      <c r="L347" s="72">
        <v>0</v>
      </c>
    </row>
    <row r="348" spans="1:12" ht="40.5" customHeight="1">
      <c r="A348" s="24">
        <v>341</v>
      </c>
      <c r="B348" s="130" t="s">
        <v>387</v>
      </c>
      <c r="C348" s="24">
        <v>901</v>
      </c>
      <c r="D348" s="1">
        <v>1003</v>
      </c>
      <c r="E348" s="135" t="s">
        <v>388</v>
      </c>
      <c r="F348" s="14"/>
      <c r="G348" s="77"/>
      <c r="H348" s="27"/>
      <c r="I348" s="64">
        <f aca="true" t="shared" si="35" ref="I348:K349">SUM(I349)</f>
        <v>15</v>
      </c>
      <c r="J348" s="69">
        <f t="shared" si="35"/>
        <v>15</v>
      </c>
      <c r="K348" s="69">
        <f t="shared" si="35"/>
        <v>4</v>
      </c>
      <c r="L348" s="65">
        <f aca="true" t="shared" si="36" ref="L348:L356">K348/J348*100</f>
        <v>26.666666666666668</v>
      </c>
    </row>
    <row r="349" spans="1:12" ht="40.5" customHeight="1">
      <c r="A349" s="24">
        <v>342</v>
      </c>
      <c r="B349" s="137" t="s">
        <v>389</v>
      </c>
      <c r="C349" s="24">
        <v>901</v>
      </c>
      <c r="D349" s="1">
        <v>1003</v>
      </c>
      <c r="E349" s="135" t="s">
        <v>390</v>
      </c>
      <c r="F349" s="14"/>
      <c r="G349" s="77"/>
      <c r="H349" s="27"/>
      <c r="I349" s="64">
        <f t="shared" si="35"/>
        <v>15</v>
      </c>
      <c r="J349" s="69">
        <f t="shared" si="35"/>
        <v>15</v>
      </c>
      <c r="K349" s="69">
        <f t="shared" si="35"/>
        <v>4</v>
      </c>
      <c r="L349" s="65">
        <f t="shared" si="36"/>
        <v>26.666666666666668</v>
      </c>
    </row>
    <row r="350" spans="1:12" ht="27.75" customHeight="1">
      <c r="A350" s="24">
        <v>343</v>
      </c>
      <c r="B350" s="118" t="s">
        <v>266</v>
      </c>
      <c r="C350" s="25">
        <v>901</v>
      </c>
      <c r="D350" s="3">
        <v>1003</v>
      </c>
      <c r="E350" s="136" t="s">
        <v>390</v>
      </c>
      <c r="F350" s="22" t="s">
        <v>65</v>
      </c>
      <c r="G350" s="77"/>
      <c r="H350" s="27"/>
      <c r="I350" s="71">
        <v>15</v>
      </c>
      <c r="J350" s="73">
        <v>15</v>
      </c>
      <c r="K350" s="73">
        <v>4</v>
      </c>
      <c r="L350" s="72">
        <f t="shared" si="36"/>
        <v>26.666666666666668</v>
      </c>
    </row>
    <row r="351" spans="1:12" ht="17.25" customHeight="1">
      <c r="A351" s="24">
        <v>344</v>
      </c>
      <c r="B351" s="42" t="s">
        <v>62</v>
      </c>
      <c r="C351" s="24">
        <v>901</v>
      </c>
      <c r="D351" s="1">
        <v>1003</v>
      </c>
      <c r="E351" s="50" t="s">
        <v>144</v>
      </c>
      <c r="F351" s="2"/>
      <c r="G351" s="88"/>
      <c r="H351" s="84"/>
      <c r="I351" s="64">
        <f>SUM(I352+I354)</f>
        <v>20</v>
      </c>
      <c r="J351" s="69">
        <f>SUM(J352+J354)</f>
        <v>20</v>
      </c>
      <c r="K351" s="69">
        <f>SUM(K352+K354)</f>
        <v>16.2</v>
      </c>
      <c r="L351" s="65">
        <f t="shared" si="36"/>
        <v>81</v>
      </c>
    </row>
    <row r="352" spans="1:12" ht="24.75" customHeight="1">
      <c r="A352" s="24">
        <v>345</v>
      </c>
      <c r="B352" s="42" t="s">
        <v>7</v>
      </c>
      <c r="C352" s="24">
        <v>901</v>
      </c>
      <c r="D352" s="1">
        <v>1003</v>
      </c>
      <c r="E352" s="50" t="s">
        <v>146</v>
      </c>
      <c r="F352" s="2"/>
      <c r="G352" s="88"/>
      <c r="H352" s="84"/>
      <c r="I352" s="64">
        <f>SUM(I353)</f>
        <v>0</v>
      </c>
      <c r="J352" s="69">
        <f>SUM(J353)</f>
        <v>0</v>
      </c>
      <c r="K352" s="69">
        <f>SUM(K353)</f>
        <v>12.5</v>
      </c>
      <c r="L352" s="65">
        <v>0</v>
      </c>
    </row>
    <row r="353" spans="1:12" ht="28.5" customHeight="1">
      <c r="A353" s="24">
        <v>346</v>
      </c>
      <c r="B353" s="146" t="s">
        <v>40</v>
      </c>
      <c r="C353" s="25">
        <v>901</v>
      </c>
      <c r="D353" s="3">
        <v>1003</v>
      </c>
      <c r="E353" s="52" t="s">
        <v>146</v>
      </c>
      <c r="F353" s="4" t="s">
        <v>39</v>
      </c>
      <c r="G353" s="88"/>
      <c r="H353" s="84"/>
      <c r="I353" s="71">
        <v>0</v>
      </c>
      <c r="J353" s="73">
        <v>0</v>
      </c>
      <c r="K353" s="73">
        <v>12.5</v>
      </c>
      <c r="L353" s="72">
        <v>0</v>
      </c>
    </row>
    <row r="354" spans="1:12" ht="76.5">
      <c r="A354" s="24">
        <v>347</v>
      </c>
      <c r="B354" s="53" t="s">
        <v>137</v>
      </c>
      <c r="C354" s="24">
        <v>901</v>
      </c>
      <c r="D354" s="32">
        <v>1003</v>
      </c>
      <c r="E354" s="50" t="s">
        <v>247</v>
      </c>
      <c r="F354" s="52"/>
      <c r="G354" s="77"/>
      <c r="H354" s="27"/>
      <c r="I354" s="64">
        <f>I355</f>
        <v>20</v>
      </c>
      <c r="J354" s="69">
        <f>SUM(J355)</f>
        <v>20</v>
      </c>
      <c r="K354" s="69">
        <f>SUM(K355)</f>
        <v>3.7</v>
      </c>
      <c r="L354" s="65">
        <f t="shared" si="36"/>
        <v>18.5</v>
      </c>
    </row>
    <row r="355" spans="1:12" ht="38.25">
      <c r="A355" s="24">
        <v>348</v>
      </c>
      <c r="B355" s="39" t="s">
        <v>119</v>
      </c>
      <c r="C355" s="25">
        <v>901</v>
      </c>
      <c r="D355" s="46">
        <v>1003</v>
      </c>
      <c r="E355" s="52" t="s">
        <v>247</v>
      </c>
      <c r="F355" s="52" t="s">
        <v>45</v>
      </c>
      <c r="G355" s="77"/>
      <c r="H355" s="27"/>
      <c r="I355" s="71">
        <v>20</v>
      </c>
      <c r="J355" s="71">
        <v>20</v>
      </c>
      <c r="K355" s="71">
        <v>3.7</v>
      </c>
      <c r="L355" s="72">
        <f t="shared" si="36"/>
        <v>18.5</v>
      </c>
    </row>
    <row r="356" spans="1:12" ht="12.75">
      <c r="A356" s="24">
        <v>349</v>
      </c>
      <c r="B356" s="37" t="s">
        <v>33</v>
      </c>
      <c r="C356" s="24">
        <v>901</v>
      </c>
      <c r="D356" s="1">
        <v>1006</v>
      </c>
      <c r="E356" s="8"/>
      <c r="F356" s="10"/>
      <c r="G356" s="77"/>
      <c r="H356" s="27"/>
      <c r="I356" s="64">
        <f>SUM(I357)</f>
        <v>2365.4</v>
      </c>
      <c r="J356" s="69">
        <f>SUM(J357)</f>
        <v>2365.4</v>
      </c>
      <c r="K356" s="69">
        <f>SUM(K357)</f>
        <v>707.5999999999999</v>
      </c>
      <c r="L356" s="65">
        <f t="shared" si="36"/>
        <v>29.914602181449222</v>
      </c>
    </row>
    <row r="357" spans="1:12" ht="33" customHeight="1">
      <c r="A357" s="24">
        <v>350</v>
      </c>
      <c r="B357" s="37" t="s">
        <v>226</v>
      </c>
      <c r="C357" s="24">
        <v>901</v>
      </c>
      <c r="D357" s="1">
        <v>1006</v>
      </c>
      <c r="E357" s="2" t="s">
        <v>227</v>
      </c>
      <c r="F357" s="4"/>
      <c r="G357" s="77"/>
      <c r="H357" s="27"/>
      <c r="I357" s="64">
        <f>I358+I361</f>
        <v>2365.4</v>
      </c>
      <c r="J357" s="64">
        <f>SUM(J358+J361)</f>
        <v>2365.4</v>
      </c>
      <c r="K357" s="64">
        <f>SUM(K358+K361)</f>
        <v>707.5999999999999</v>
      </c>
      <c r="L357" s="65">
        <f aca="true" t="shared" si="37" ref="L357:L375">K357/J357*100</f>
        <v>29.914602181449222</v>
      </c>
    </row>
    <row r="358" spans="1:12" ht="127.5">
      <c r="A358" s="24">
        <v>351</v>
      </c>
      <c r="B358" s="37" t="s">
        <v>113</v>
      </c>
      <c r="C358" s="24">
        <v>901</v>
      </c>
      <c r="D358" s="1">
        <v>1006</v>
      </c>
      <c r="E358" s="14" t="s">
        <v>229</v>
      </c>
      <c r="F358" s="4"/>
      <c r="G358" s="77"/>
      <c r="H358" s="27"/>
      <c r="I358" s="64">
        <f>I359+I360</f>
        <v>410.4</v>
      </c>
      <c r="J358" s="69">
        <f>SUM(J359:J360)</f>
        <v>410.4</v>
      </c>
      <c r="K358" s="69">
        <f>SUM(K359:K360)</f>
        <v>138.8</v>
      </c>
      <c r="L358" s="65">
        <f t="shared" si="37"/>
        <v>33.8206627680312</v>
      </c>
    </row>
    <row r="359" spans="1:12" ht="25.5">
      <c r="A359" s="24">
        <v>352</v>
      </c>
      <c r="B359" s="39" t="s">
        <v>260</v>
      </c>
      <c r="C359" s="25">
        <v>901</v>
      </c>
      <c r="D359" s="3">
        <v>1006</v>
      </c>
      <c r="E359" s="22" t="s">
        <v>229</v>
      </c>
      <c r="F359" s="4" t="s">
        <v>41</v>
      </c>
      <c r="G359" s="77"/>
      <c r="H359" s="27"/>
      <c r="I359" s="71">
        <v>260.4</v>
      </c>
      <c r="J359" s="73">
        <v>260.4</v>
      </c>
      <c r="K359" s="73">
        <v>138.8</v>
      </c>
      <c r="L359" s="72">
        <f t="shared" si="37"/>
        <v>53.302611367127504</v>
      </c>
    </row>
    <row r="360" spans="1:12" ht="27.75" customHeight="1">
      <c r="A360" s="24">
        <v>353</v>
      </c>
      <c r="B360" s="39" t="s">
        <v>266</v>
      </c>
      <c r="C360" s="25">
        <v>901</v>
      </c>
      <c r="D360" s="3">
        <v>1006</v>
      </c>
      <c r="E360" s="22" t="s">
        <v>229</v>
      </c>
      <c r="F360" s="4" t="s">
        <v>65</v>
      </c>
      <c r="G360" s="77"/>
      <c r="H360" s="27"/>
      <c r="I360" s="71">
        <v>150</v>
      </c>
      <c r="J360" s="71">
        <v>150</v>
      </c>
      <c r="K360" s="71">
        <v>0</v>
      </c>
      <c r="L360" s="72">
        <f t="shared" si="37"/>
        <v>0</v>
      </c>
    </row>
    <row r="361" spans="1:12" ht="153">
      <c r="A361" s="24">
        <v>354</v>
      </c>
      <c r="B361" s="37" t="s">
        <v>114</v>
      </c>
      <c r="C361" s="24">
        <v>901</v>
      </c>
      <c r="D361" s="1">
        <v>1006</v>
      </c>
      <c r="E361" s="2" t="s">
        <v>230</v>
      </c>
      <c r="F361" s="4"/>
      <c r="G361" s="77"/>
      <c r="H361" s="27"/>
      <c r="I361" s="76">
        <f>I362+I363</f>
        <v>1955</v>
      </c>
      <c r="J361" s="64">
        <f>SUM(J362:J363)</f>
        <v>1955</v>
      </c>
      <c r="K361" s="64">
        <f>SUM(K362:K363)</f>
        <v>568.8</v>
      </c>
      <c r="L361" s="65">
        <f t="shared" si="37"/>
        <v>29.094629156010228</v>
      </c>
    </row>
    <row r="362" spans="1:12" ht="25.5">
      <c r="A362" s="24">
        <v>355</v>
      </c>
      <c r="B362" s="39" t="s">
        <v>260</v>
      </c>
      <c r="C362" s="25">
        <v>901</v>
      </c>
      <c r="D362" s="3">
        <v>1006</v>
      </c>
      <c r="E362" s="4" t="s">
        <v>230</v>
      </c>
      <c r="F362" s="4" t="s">
        <v>41</v>
      </c>
      <c r="G362" s="77"/>
      <c r="H362" s="27"/>
      <c r="I362" s="71">
        <v>1174</v>
      </c>
      <c r="J362" s="73">
        <v>1174</v>
      </c>
      <c r="K362" s="73">
        <v>398.4</v>
      </c>
      <c r="L362" s="72">
        <f t="shared" si="37"/>
        <v>33.93526405451448</v>
      </c>
    </row>
    <row r="363" spans="1:13" ht="27.75" customHeight="1">
      <c r="A363" s="24">
        <v>356</v>
      </c>
      <c r="B363" s="39" t="s">
        <v>266</v>
      </c>
      <c r="C363" s="25">
        <v>901</v>
      </c>
      <c r="D363" s="3">
        <v>1006</v>
      </c>
      <c r="E363" s="4" t="s">
        <v>230</v>
      </c>
      <c r="F363" s="4" t="s">
        <v>65</v>
      </c>
      <c r="G363" s="77"/>
      <c r="H363" s="27"/>
      <c r="I363" s="71">
        <v>781</v>
      </c>
      <c r="J363" s="71">
        <v>781</v>
      </c>
      <c r="K363" s="71">
        <v>170.4</v>
      </c>
      <c r="L363" s="72">
        <f t="shared" si="37"/>
        <v>21.81818181818182</v>
      </c>
      <c r="M363" s="125">
        <f>SUM(I369)</f>
        <v>8661</v>
      </c>
    </row>
    <row r="364" spans="1:12" ht="15.75">
      <c r="A364" s="24">
        <v>357</v>
      </c>
      <c r="B364" s="38" t="s">
        <v>30</v>
      </c>
      <c r="C364" s="24">
        <v>901</v>
      </c>
      <c r="D364" s="1">
        <v>1100</v>
      </c>
      <c r="E364" s="8"/>
      <c r="F364" s="10"/>
      <c r="G364" s="77"/>
      <c r="H364" s="27"/>
      <c r="I364" s="64">
        <f aca="true" t="shared" si="38" ref="I364:K365">SUM(I365)</f>
        <v>8731</v>
      </c>
      <c r="J364" s="64">
        <f t="shared" si="38"/>
        <v>8836.674</v>
      </c>
      <c r="K364" s="64">
        <f t="shared" si="38"/>
        <v>5760.183</v>
      </c>
      <c r="L364" s="65">
        <f t="shared" si="37"/>
        <v>65.18496665147995</v>
      </c>
    </row>
    <row r="365" spans="1:12" ht="15.75">
      <c r="A365" s="24">
        <v>358</v>
      </c>
      <c r="B365" s="38" t="s">
        <v>245</v>
      </c>
      <c r="C365" s="24">
        <v>901</v>
      </c>
      <c r="D365" s="1">
        <v>1102</v>
      </c>
      <c r="E365" s="8"/>
      <c r="F365" s="10"/>
      <c r="G365" s="77"/>
      <c r="H365" s="27"/>
      <c r="I365" s="64">
        <f>SUM(I366)</f>
        <v>8731</v>
      </c>
      <c r="J365" s="128">
        <f t="shared" si="38"/>
        <v>8836.674</v>
      </c>
      <c r="K365" s="69">
        <f>SUM(K366)</f>
        <v>5760.183</v>
      </c>
      <c r="L365" s="65">
        <f t="shared" si="37"/>
        <v>65.18496665147995</v>
      </c>
    </row>
    <row r="366" spans="1:12" ht="54" customHeight="1">
      <c r="A366" s="24">
        <v>359</v>
      </c>
      <c r="B366" s="37" t="s">
        <v>173</v>
      </c>
      <c r="C366" s="24">
        <v>901</v>
      </c>
      <c r="D366" s="1">
        <v>1102</v>
      </c>
      <c r="E366" s="2" t="s">
        <v>162</v>
      </c>
      <c r="F366" s="4"/>
      <c r="G366" s="77"/>
      <c r="H366" s="27"/>
      <c r="I366" s="64">
        <f>SUM(I367+I369+I374)</f>
        <v>8731</v>
      </c>
      <c r="J366" s="69">
        <f>SUM(J367+J369+J374)</f>
        <v>8836.674</v>
      </c>
      <c r="K366" s="69">
        <f>SUM(K367+K369+K374)</f>
        <v>5760.183</v>
      </c>
      <c r="L366" s="65">
        <f t="shared" si="37"/>
        <v>65.18496665147995</v>
      </c>
    </row>
    <row r="367" spans="1:12" ht="38.25">
      <c r="A367" s="24">
        <v>360</v>
      </c>
      <c r="B367" s="37" t="s">
        <v>131</v>
      </c>
      <c r="C367" s="24">
        <v>901</v>
      </c>
      <c r="D367" s="1">
        <v>1102</v>
      </c>
      <c r="E367" s="2" t="s">
        <v>243</v>
      </c>
      <c r="F367" s="4"/>
      <c r="G367" s="77"/>
      <c r="H367" s="27"/>
      <c r="I367" s="64">
        <f>I368</f>
        <v>70</v>
      </c>
      <c r="J367" s="69">
        <f>SUM(J368)</f>
        <v>70</v>
      </c>
      <c r="K367" s="69">
        <f>SUM(K368)</f>
        <v>46.091</v>
      </c>
      <c r="L367" s="65">
        <f t="shared" si="37"/>
        <v>65.84428571428572</v>
      </c>
    </row>
    <row r="368" spans="1:12" ht="27" customHeight="1">
      <c r="A368" s="24">
        <v>361</v>
      </c>
      <c r="B368" s="39" t="s">
        <v>266</v>
      </c>
      <c r="C368" s="25">
        <v>901</v>
      </c>
      <c r="D368" s="3">
        <v>1102</v>
      </c>
      <c r="E368" s="4" t="s">
        <v>243</v>
      </c>
      <c r="F368" s="4" t="s">
        <v>65</v>
      </c>
      <c r="G368" s="77"/>
      <c r="H368" s="27"/>
      <c r="I368" s="71">
        <v>70</v>
      </c>
      <c r="J368" s="71">
        <v>70</v>
      </c>
      <c r="K368" s="71">
        <v>46.091</v>
      </c>
      <c r="L368" s="72">
        <f t="shared" si="37"/>
        <v>65.84428571428572</v>
      </c>
    </row>
    <row r="369" spans="1:12" ht="25.5">
      <c r="A369" s="24">
        <v>362</v>
      </c>
      <c r="B369" s="37" t="s">
        <v>115</v>
      </c>
      <c r="C369" s="24">
        <v>901</v>
      </c>
      <c r="D369" s="1">
        <v>1102</v>
      </c>
      <c r="E369" s="2" t="s">
        <v>244</v>
      </c>
      <c r="F369" s="4"/>
      <c r="G369" s="77"/>
      <c r="H369" s="27"/>
      <c r="I369" s="64">
        <f>SUM(I370:I373)</f>
        <v>8661</v>
      </c>
      <c r="J369" s="128">
        <f>SUM(J370:J373)</f>
        <v>8730.2</v>
      </c>
      <c r="K369" s="64">
        <f>SUM(K370:K373)</f>
        <v>5714.092</v>
      </c>
      <c r="L369" s="65">
        <f t="shared" si="37"/>
        <v>65.45201713591898</v>
      </c>
    </row>
    <row r="370" spans="1:12" ht="18" customHeight="1">
      <c r="A370" s="24">
        <v>363</v>
      </c>
      <c r="B370" s="39" t="s">
        <v>70</v>
      </c>
      <c r="C370" s="25">
        <v>901</v>
      </c>
      <c r="D370" s="3">
        <v>1102</v>
      </c>
      <c r="E370" s="4" t="s">
        <v>244</v>
      </c>
      <c r="F370" s="4" t="s">
        <v>35</v>
      </c>
      <c r="G370" s="77"/>
      <c r="H370" s="27"/>
      <c r="I370" s="78">
        <v>3941.6</v>
      </c>
      <c r="J370" s="73">
        <v>3971.2</v>
      </c>
      <c r="K370" s="73">
        <v>2146.3</v>
      </c>
      <c r="L370" s="72">
        <f t="shared" si="37"/>
        <v>54.046635777598716</v>
      </c>
    </row>
    <row r="371" spans="1:12" ht="27" customHeight="1">
      <c r="A371" s="24">
        <v>364</v>
      </c>
      <c r="B371" s="39" t="s">
        <v>116</v>
      </c>
      <c r="C371" s="25">
        <v>901</v>
      </c>
      <c r="D371" s="3">
        <v>1102</v>
      </c>
      <c r="E371" s="4" t="s">
        <v>244</v>
      </c>
      <c r="F371" s="4" t="s">
        <v>65</v>
      </c>
      <c r="G371" s="77"/>
      <c r="H371" s="27"/>
      <c r="I371" s="78">
        <v>4694.4</v>
      </c>
      <c r="J371" s="71">
        <v>4317</v>
      </c>
      <c r="K371" s="71">
        <v>3560.892</v>
      </c>
      <c r="L371" s="72">
        <f t="shared" si="37"/>
        <v>82.48533703961084</v>
      </c>
    </row>
    <row r="372" spans="1:12" ht="21.75" customHeight="1">
      <c r="A372" s="24">
        <v>365</v>
      </c>
      <c r="B372" s="39" t="s">
        <v>258</v>
      </c>
      <c r="C372" s="25">
        <v>901</v>
      </c>
      <c r="D372" s="3">
        <v>1102</v>
      </c>
      <c r="E372" s="4" t="s">
        <v>244</v>
      </c>
      <c r="F372" s="4" t="s">
        <v>279</v>
      </c>
      <c r="G372" s="77"/>
      <c r="H372" s="27"/>
      <c r="I372" s="78">
        <v>0</v>
      </c>
      <c r="J372" s="71">
        <v>414</v>
      </c>
      <c r="K372" s="71">
        <v>0</v>
      </c>
      <c r="L372" s="72">
        <f t="shared" si="37"/>
        <v>0</v>
      </c>
    </row>
    <row r="373" spans="1:12" ht="17.25" customHeight="1">
      <c r="A373" s="24">
        <v>366</v>
      </c>
      <c r="B373" s="39" t="s">
        <v>256</v>
      </c>
      <c r="C373" s="25">
        <v>901</v>
      </c>
      <c r="D373" s="3">
        <v>1102</v>
      </c>
      <c r="E373" s="4" t="s">
        <v>244</v>
      </c>
      <c r="F373" s="4" t="s">
        <v>257</v>
      </c>
      <c r="G373" s="77"/>
      <c r="H373" s="27"/>
      <c r="I373" s="78">
        <v>25</v>
      </c>
      <c r="J373" s="71">
        <v>28</v>
      </c>
      <c r="K373" s="71">
        <v>6.9</v>
      </c>
      <c r="L373" s="72">
        <f t="shared" si="37"/>
        <v>24.642857142857146</v>
      </c>
    </row>
    <row r="374" spans="1:12" ht="33" customHeight="1">
      <c r="A374" s="24">
        <v>367</v>
      </c>
      <c r="B374" s="37" t="s">
        <v>399</v>
      </c>
      <c r="C374" s="24">
        <v>901</v>
      </c>
      <c r="D374" s="1">
        <v>1102</v>
      </c>
      <c r="E374" s="2" t="s">
        <v>403</v>
      </c>
      <c r="F374" s="2"/>
      <c r="G374" s="88"/>
      <c r="H374" s="84"/>
      <c r="I374" s="76">
        <f>SUM(I375)</f>
        <v>0</v>
      </c>
      <c r="J374" s="64">
        <f>SUM(J375)</f>
        <v>36.474</v>
      </c>
      <c r="K374" s="64">
        <f>SUM(K375)</f>
        <v>0</v>
      </c>
      <c r="L374" s="65">
        <f t="shared" si="37"/>
        <v>0</v>
      </c>
    </row>
    <row r="375" spans="1:12" ht="29.25" customHeight="1">
      <c r="A375" s="24">
        <v>368</v>
      </c>
      <c r="B375" s="39" t="s">
        <v>70</v>
      </c>
      <c r="C375" s="25">
        <v>901</v>
      </c>
      <c r="D375" s="3">
        <v>1102</v>
      </c>
      <c r="E375" s="4" t="s">
        <v>403</v>
      </c>
      <c r="F375" s="4" t="s">
        <v>35</v>
      </c>
      <c r="G375" s="77"/>
      <c r="H375" s="27"/>
      <c r="I375" s="78">
        <v>0</v>
      </c>
      <c r="J375" s="71">
        <v>36.474</v>
      </c>
      <c r="K375" s="71">
        <v>0</v>
      </c>
      <c r="L375" s="72">
        <f t="shared" si="37"/>
        <v>0</v>
      </c>
    </row>
    <row r="376" spans="1:12" ht="20.25" customHeight="1">
      <c r="A376" s="24">
        <v>369</v>
      </c>
      <c r="B376" s="38" t="s">
        <v>49</v>
      </c>
      <c r="C376" s="24">
        <v>901</v>
      </c>
      <c r="D376" s="1">
        <v>1200</v>
      </c>
      <c r="E376" s="2"/>
      <c r="F376" s="4"/>
      <c r="G376" s="77"/>
      <c r="H376" s="27"/>
      <c r="I376" s="76">
        <f aca="true" t="shared" si="39" ref="I376:K377">SUM(I377)</f>
        <v>353</v>
      </c>
      <c r="J376" s="69">
        <f t="shared" si="39"/>
        <v>353</v>
      </c>
      <c r="K376" s="69">
        <f t="shared" si="39"/>
        <v>127.9</v>
      </c>
      <c r="L376" s="65">
        <f aca="true" t="shared" si="40" ref="L376:L413">K376/J376*100</f>
        <v>36.232294617563745</v>
      </c>
    </row>
    <row r="377" spans="1:12" ht="15.75">
      <c r="A377" s="24">
        <v>370</v>
      </c>
      <c r="B377" s="38" t="s">
        <v>50</v>
      </c>
      <c r="C377" s="24">
        <v>901</v>
      </c>
      <c r="D377" s="1">
        <v>1202</v>
      </c>
      <c r="E377" s="2"/>
      <c r="F377" s="4"/>
      <c r="G377" s="77"/>
      <c r="H377" s="27"/>
      <c r="I377" s="76">
        <f t="shared" si="39"/>
        <v>353</v>
      </c>
      <c r="J377" s="69">
        <f t="shared" si="39"/>
        <v>353</v>
      </c>
      <c r="K377" s="69">
        <f t="shared" si="39"/>
        <v>127.9</v>
      </c>
      <c r="L377" s="65">
        <f t="shared" si="40"/>
        <v>36.232294617563745</v>
      </c>
    </row>
    <row r="378" spans="1:12" ht="38.25">
      <c r="A378" s="24">
        <v>371</v>
      </c>
      <c r="B378" s="37" t="s">
        <v>153</v>
      </c>
      <c r="C378" s="24">
        <v>901</v>
      </c>
      <c r="D378" s="1">
        <v>1202</v>
      </c>
      <c r="E378" s="2" t="s">
        <v>154</v>
      </c>
      <c r="F378" s="4"/>
      <c r="G378" s="77"/>
      <c r="H378" s="27"/>
      <c r="I378" s="76">
        <f>I379</f>
        <v>353</v>
      </c>
      <c r="J378" s="64">
        <f>SUM(J379)</f>
        <v>353</v>
      </c>
      <c r="K378" s="64">
        <f>SUM(K379)</f>
        <v>127.9</v>
      </c>
      <c r="L378" s="65">
        <f t="shared" si="40"/>
        <v>36.232294617563745</v>
      </c>
    </row>
    <row r="379" spans="1:12" ht="38.25">
      <c r="A379" s="24">
        <v>372</v>
      </c>
      <c r="B379" s="37" t="s">
        <v>117</v>
      </c>
      <c r="C379" s="24">
        <v>901</v>
      </c>
      <c r="D379" s="1">
        <v>1202</v>
      </c>
      <c r="E379" s="2" t="s">
        <v>236</v>
      </c>
      <c r="F379" s="4"/>
      <c r="G379" s="77"/>
      <c r="H379" s="27"/>
      <c r="I379" s="76">
        <f>SUM(I380)</f>
        <v>353</v>
      </c>
      <c r="J379" s="64">
        <f>SUM(J380:J380)</f>
        <v>353</v>
      </c>
      <c r="K379" s="64">
        <f>SUM(K380:K380)</f>
        <v>127.9</v>
      </c>
      <c r="L379" s="65">
        <f t="shared" si="40"/>
        <v>36.232294617563745</v>
      </c>
    </row>
    <row r="380" spans="1:12" ht="21" customHeight="1">
      <c r="A380" s="24">
        <v>373</v>
      </c>
      <c r="B380" s="39" t="s">
        <v>316</v>
      </c>
      <c r="C380" s="25">
        <v>901</v>
      </c>
      <c r="D380" s="3">
        <v>1202</v>
      </c>
      <c r="E380" s="4" t="s">
        <v>236</v>
      </c>
      <c r="F380" s="4" t="s">
        <v>317</v>
      </c>
      <c r="G380" s="77"/>
      <c r="H380" s="27"/>
      <c r="I380" s="78">
        <v>353</v>
      </c>
      <c r="J380" s="71">
        <v>353</v>
      </c>
      <c r="K380" s="71">
        <v>127.9</v>
      </c>
      <c r="L380" s="72">
        <f>K380/J380*100</f>
        <v>36.232294617563745</v>
      </c>
    </row>
    <row r="381" spans="1:12" ht="31.5">
      <c r="A381" s="24">
        <v>374</v>
      </c>
      <c r="B381" s="38" t="s">
        <v>5</v>
      </c>
      <c r="C381" s="24">
        <v>901</v>
      </c>
      <c r="D381" s="1">
        <v>1300</v>
      </c>
      <c r="E381" s="2"/>
      <c r="F381" s="4"/>
      <c r="G381" s="77"/>
      <c r="H381" s="27"/>
      <c r="I381" s="76">
        <f>SUM(I382)</f>
        <v>0.7</v>
      </c>
      <c r="J381" s="69">
        <f>SUM(J382)</f>
        <v>0.7</v>
      </c>
      <c r="K381" s="69">
        <f>SUM(K382)</f>
        <v>0.1</v>
      </c>
      <c r="L381" s="65">
        <f>SUM(L382)</f>
        <v>14.3</v>
      </c>
    </row>
    <row r="382" spans="1:12" ht="31.5">
      <c r="A382" s="24">
        <v>375</v>
      </c>
      <c r="B382" s="38" t="s">
        <v>246</v>
      </c>
      <c r="C382" s="24">
        <v>901</v>
      </c>
      <c r="D382" s="1">
        <v>1301</v>
      </c>
      <c r="E382" s="2"/>
      <c r="F382" s="4"/>
      <c r="G382" s="77"/>
      <c r="H382" s="27"/>
      <c r="I382" s="76">
        <f>SUM(I383)</f>
        <v>0.7</v>
      </c>
      <c r="J382" s="75">
        <f aca="true" t="shared" si="41" ref="J382:K384">J383</f>
        <v>0.7</v>
      </c>
      <c r="K382" s="75">
        <f t="shared" si="41"/>
        <v>0.1</v>
      </c>
      <c r="L382" s="65">
        <f>SUM(L383)</f>
        <v>14.3</v>
      </c>
    </row>
    <row r="383" spans="1:12" ht="38.25">
      <c r="A383" s="24">
        <v>376</v>
      </c>
      <c r="B383" s="37" t="s">
        <v>153</v>
      </c>
      <c r="C383" s="24">
        <v>901</v>
      </c>
      <c r="D383" s="1">
        <v>1301</v>
      </c>
      <c r="E383" s="2" t="s">
        <v>154</v>
      </c>
      <c r="F383" s="4"/>
      <c r="G383" s="77"/>
      <c r="H383" s="27"/>
      <c r="I383" s="64">
        <f>SUM(I384)</f>
        <v>0.7</v>
      </c>
      <c r="J383" s="75">
        <f>SUM(J384)</f>
        <v>0.7</v>
      </c>
      <c r="K383" s="75">
        <f>SUM(K384)</f>
        <v>0.1</v>
      </c>
      <c r="L383" s="65">
        <f>SUM(L384)</f>
        <v>14.3</v>
      </c>
    </row>
    <row r="384" spans="1:12" ht="25.5">
      <c r="A384" s="24">
        <v>377</v>
      </c>
      <c r="B384" s="37" t="s">
        <v>120</v>
      </c>
      <c r="C384" s="24">
        <v>901</v>
      </c>
      <c r="D384" s="1">
        <v>1301</v>
      </c>
      <c r="E384" s="2" t="s">
        <v>237</v>
      </c>
      <c r="F384" s="4"/>
      <c r="G384" s="77"/>
      <c r="H384" s="27"/>
      <c r="I384" s="64">
        <f>I385</f>
        <v>0.7</v>
      </c>
      <c r="J384" s="75">
        <f>SUM(J385)</f>
        <v>0.7</v>
      </c>
      <c r="K384" s="75">
        <f t="shared" si="41"/>
        <v>0.1</v>
      </c>
      <c r="L384" s="65">
        <f>SUM(L385)</f>
        <v>14.3</v>
      </c>
    </row>
    <row r="385" spans="1:12" ht="26.25" customHeight="1">
      <c r="A385" s="24">
        <v>378</v>
      </c>
      <c r="B385" s="39" t="s">
        <v>319</v>
      </c>
      <c r="C385" s="25">
        <v>901</v>
      </c>
      <c r="D385" s="3">
        <v>1301</v>
      </c>
      <c r="E385" s="4" t="s">
        <v>237</v>
      </c>
      <c r="F385" s="4" t="s">
        <v>134</v>
      </c>
      <c r="G385" s="77"/>
      <c r="H385" s="27"/>
      <c r="I385" s="71">
        <v>0.7</v>
      </c>
      <c r="J385" s="74">
        <v>0.7</v>
      </c>
      <c r="K385" s="74">
        <v>0.1</v>
      </c>
      <c r="L385" s="72">
        <v>14.3</v>
      </c>
    </row>
    <row r="386" spans="1:12" ht="30">
      <c r="A386" s="24">
        <v>379</v>
      </c>
      <c r="B386" s="94" t="s">
        <v>138</v>
      </c>
      <c r="C386" s="95">
        <v>912</v>
      </c>
      <c r="D386" s="96"/>
      <c r="E386" s="97"/>
      <c r="F386" s="98"/>
      <c r="G386" s="99"/>
      <c r="H386" s="100"/>
      <c r="I386" s="101">
        <f>SUM(I387+I393)</f>
        <v>1494.3000000000002</v>
      </c>
      <c r="J386" s="102">
        <f>SUM(J387+J393)</f>
        <v>1494.3000000000002</v>
      </c>
      <c r="K386" s="102">
        <f>SUM(K387+K393)</f>
        <v>666.6</v>
      </c>
      <c r="L386" s="103">
        <f t="shared" si="40"/>
        <v>44.60951616141337</v>
      </c>
    </row>
    <row r="387" spans="1:12" ht="51">
      <c r="A387" s="24">
        <v>380</v>
      </c>
      <c r="B387" s="37" t="s">
        <v>140</v>
      </c>
      <c r="C387" s="24">
        <v>912</v>
      </c>
      <c r="D387" s="1">
        <v>103</v>
      </c>
      <c r="E387" s="2"/>
      <c r="F387" s="4"/>
      <c r="G387" s="77"/>
      <c r="H387" s="27"/>
      <c r="I387" s="64">
        <f>SUM(I389+I391)</f>
        <v>1394.3000000000002</v>
      </c>
      <c r="J387" s="64">
        <f>SUM(J388)</f>
        <v>1394.3000000000002</v>
      </c>
      <c r="K387" s="69">
        <f>SUM(K388)</f>
        <v>585.2</v>
      </c>
      <c r="L387" s="65">
        <f t="shared" si="40"/>
        <v>41.97088144588682</v>
      </c>
    </row>
    <row r="388" spans="1:12" ht="18.75" customHeight="1">
      <c r="A388" s="24">
        <v>381</v>
      </c>
      <c r="B388" s="37" t="s">
        <v>62</v>
      </c>
      <c r="C388" s="24">
        <v>912</v>
      </c>
      <c r="D388" s="7">
        <v>103</v>
      </c>
      <c r="E388" s="12" t="s">
        <v>144</v>
      </c>
      <c r="F388" s="10"/>
      <c r="G388" s="77"/>
      <c r="H388" s="27"/>
      <c r="I388" s="64">
        <f>SUM(I389+I391)</f>
        <v>1394.3000000000002</v>
      </c>
      <c r="J388" s="64">
        <f>SUM(J389+J391)</f>
        <v>1394.3000000000002</v>
      </c>
      <c r="K388" s="64">
        <f>SUM(K389+K391)</f>
        <v>585.2</v>
      </c>
      <c r="L388" s="65">
        <f t="shared" si="40"/>
        <v>41.97088144588682</v>
      </c>
    </row>
    <row r="389" spans="1:12" ht="25.5">
      <c r="A389" s="24">
        <v>382</v>
      </c>
      <c r="B389" s="37" t="s">
        <v>238</v>
      </c>
      <c r="C389" s="24">
        <v>912</v>
      </c>
      <c r="D389" s="7">
        <v>103</v>
      </c>
      <c r="E389" s="12" t="s">
        <v>142</v>
      </c>
      <c r="F389" s="10"/>
      <c r="G389" s="77"/>
      <c r="H389" s="27"/>
      <c r="I389" s="64">
        <f>SUM(I390)</f>
        <v>645.6</v>
      </c>
      <c r="J389" s="69">
        <f>SUM(J390)</f>
        <v>645.6</v>
      </c>
      <c r="K389" s="69">
        <f>SUM(K390)</f>
        <v>318</v>
      </c>
      <c r="L389" s="65">
        <f>SUM(L390)</f>
        <v>49.25650557620818</v>
      </c>
    </row>
    <row r="390" spans="1:12" ht="25.5">
      <c r="A390" s="24">
        <v>383</v>
      </c>
      <c r="B390" s="39" t="s">
        <v>260</v>
      </c>
      <c r="C390" s="25">
        <v>912</v>
      </c>
      <c r="D390" s="9">
        <v>103</v>
      </c>
      <c r="E390" s="13" t="s">
        <v>142</v>
      </c>
      <c r="F390" s="10" t="s">
        <v>41</v>
      </c>
      <c r="G390" s="77"/>
      <c r="H390" s="27"/>
      <c r="I390" s="71">
        <v>645.6</v>
      </c>
      <c r="J390" s="71">
        <v>645.6</v>
      </c>
      <c r="K390" s="71">
        <v>318</v>
      </c>
      <c r="L390" s="72">
        <f>K390/J390*100</f>
        <v>49.25650557620818</v>
      </c>
    </row>
    <row r="391" spans="1:12" ht="25.5">
      <c r="A391" s="24">
        <v>384</v>
      </c>
      <c r="B391" s="37" t="s">
        <v>63</v>
      </c>
      <c r="C391" s="24">
        <v>912</v>
      </c>
      <c r="D391" s="7">
        <v>103</v>
      </c>
      <c r="E391" s="12" t="s">
        <v>143</v>
      </c>
      <c r="F391" s="10"/>
      <c r="G391" s="77"/>
      <c r="H391" s="27"/>
      <c r="I391" s="64">
        <f>I392</f>
        <v>748.7</v>
      </c>
      <c r="J391" s="69">
        <f>SUM(J392)</f>
        <v>748.7</v>
      </c>
      <c r="K391" s="69">
        <f>SUM(K392)</f>
        <v>267.2</v>
      </c>
      <c r="L391" s="65">
        <f>K391/J391*100</f>
        <v>35.68852677975157</v>
      </c>
    </row>
    <row r="392" spans="1:12" ht="25.5">
      <c r="A392" s="24">
        <v>385</v>
      </c>
      <c r="B392" s="39" t="s">
        <v>260</v>
      </c>
      <c r="C392" s="25">
        <v>912</v>
      </c>
      <c r="D392" s="9">
        <v>103</v>
      </c>
      <c r="E392" s="13" t="s">
        <v>143</v>
      </c>
      <c r="F392" s="4" t="s">
        <v>41</v>
      </c>
      <c r="G392" s="77"/>
      <c r="H392" s="27"/>
      <c r="I392" s="71">
        <v>748.7</v>
      </c>
      <c r="J392" s="73">
        <v>748.7</v>
      </c>
      <c r="K392" s="73">
        <v>267.2</v>
      </c>
      <c r="L392" s="72">
        <f>K392/J392*100</f>
        <v>35.68852677975157</v>
      </c>
    </row>
    <row r="393" spans="1:12" ht="18.75" customHeight="1">
      <c r="A393" s="24">
        <v>386</v>
      </c>
      <c r="B393" s="37" t="s">
        <v>62</v>
      </c>
      <c r="C393" s="24">
        <v>912</v>
      </c>
      <c r="D393" s="1">
        <v>1202</v>
      </c>
      <c r="E393" s="2" t="s">
        <v>144</v>
      </c>
      <c r="F393" s="4"/>
      <c r="G393" s="77"/>
      <c r="H393" s="27"/>
      <c r="I393" s="79">
        <f aca="true" t="shared" si="42" ref="I393:K394">SUM(I394)</f>
        <v>100</v>
      </c>
      <c r="J393" s="69">
        <f t="shared" si="42"/>
        <v>100</v>
      </c>
      <c r="K393" s="69">
        <f t="shared" si="42"/>
        <v>81.4</v>
      </c>
      <c r="L393" s="65">
        <f>K393/J393*100</f>
        <v>81.4</v>
      </c>
    </row>
    <row r="394" spans="1:12" ht="18" customHeight="1">
      <c r="A394" s="24">
        <v>387</v>
      </c>
      <c r="B394" s="37" t="s">
        <v>50</v>
      </c>
      <c r="C394" s="24">
        <v>912</v>
      </c>
      <c r="D394" s="1">
        <v>1202</v>
      </c>
      <c r="E394" s="2" t="s">
        <v>248</v>
      </c>
      <c r="F394" s="4"/>
      <c r="G394" s="77"/>
      <c r="H394" s="27"/>
      <c r="I394" s="79">
        <f t="shared" si="42"/>
        <v>100</v>
      </c>
      <c r="J394" s="64">
        <f t="shared" si="42"/>
        <v>100</v>
      </c>
      <c r="K394" s="64">
        <f t="shared" si="42"/>
        <v>81.4</v>
      </c>
      <c r="L394" s="65">
        <f t="shared" si="40"/>
        <v>81.4</v>
      </c>
    </row>
    <row r="395" spans="1:12" ht="30" customHeight="1">
      <c r="A395" s="24">
        <v>388</v>
      </c>
      <c r="B395" s="37" t="s">
        <v>118</v>
      </c>
      <c r="C395" s="24">
        <v>912</v>
      </c>
      <c r="D395" s="1">
        <v>1202</v>
      </c>
      <c r="E395" s="2" t="s">
        <v>249</v>
      </c>
      <c r="F395" s="4"/>
      <c r="G395" s="77"/>
      <c r="H395" s="27"/>
      <c r="I395" s="79">
        <f>SUM(I396)</f>
        <v>100</v>
      </c>
      <c r="J395" s="64">
        <f>SUM(J396:J396)</f>
        <v>100</v>
      </c>
      <c r="K395" s="64">
        <f>SUM(K396:K396)</f>
        <v>81.4</v>
      </c>
      <c r="L395" s="65">
        <f t="shared" si="40"/>
        <v>81.4</v>
      </c>
    </row>
    <row r="396" spans="1:12" ht="20.25" customHeight="1">
      <c r="A396" s="24">
        <v>389</v>
      </c>
      <c r="B396" s="39" t="s">
        <v>316</v>
      </c>
      <c r="C396" s="25">
        <v>912</v>
      </c>
      <c r="D396" s="3">
        <v>1202</v>
      </c>
      <c r="E396" s="4" t="s">
        <v>249</v>
      </c>
      <c r="F396" s="4" t="s">
        <v>317</v>
      </c>
      <c r="G396" s="77"/>
      <c r="H396" s="27"/>
      <c r="I396" s="80">
        <v>100</v>
      </c>
      <c r="J396" s="71">
        <v>100</v>
      </c>
      <c r="K396" s="71">
        <v>81.4</v>
      </c>
      <c r="L396" s="72">
        <f>K396/J396*100</f>
        <v>81.4</v>
      </c>
    </row>
    <row r="397" spans="1:12" ht="30">
      <c r="A397" s="24">
        <v>390</v>
      </c>
      <c r="B397" s="94" t="s">
        <v>52</v>
      </c>
      <c r="C397" s="104">
        <v>913</v>
      </c>
      <c r="D397" s="95"/>
      <c r="E397" s="95"/>
      <c r="F397" s="105"/>
      <c r="G397" s="106"/>
      <c r="H397" s="105"/>
      <c r="I397" s="107">
        <f>I398</f>
        <v>1283.1999999999998</v>
      </c>
      <c r="J397" s="108">
        <f>SUM(J398)</f>
        <v>1286.1999999999998</v>
      </c>
      <c r="K397" s="108">
        <f>SUM(K398)</f>
        <v>486.9</v>
      </c>
      <c r="L397" s="103">
        <f t="shared" si="40"/>
        <v>37.85569895817137</v>
      </c>
    </row>
    <row r="398" spans="1:12" ht="38.25">
      <c r="A398" s="24">
        <v>391</v>
      </c>
      <c r="B398" s="37" t="s">
        <v>28</v>
      </c>
      <c r="C398" s="24">
        <v>913</v>
      </c>
      <c r="D398" s="21">
        <v>106</v>
      </c>
      <c r="E398" s="24"/>
      <c r="F398" s="25"/>
      <c r="G398" s="82"/>
      <c r="H398" s="83"/>
      <c r="I398" s="60">
        <f>SUM(I400+I402+I404)</f>
        <v>1283.1999999999998</v>
      </c>
      <c r="J398" s="64">
        <f>SUM(J399+J404)</f>
        <v>1286.1999999999998</v>
      </c>
      <c r="K398" s="64">
        <f>SUM(K399+K404)</f>
        <v>486.9</v>
      </c>
      <c r="L398" s="65">
        <f t="shared" si="40"/>
        <v>37.85569895817137</v>
      </c>
    </row>
    <row r="399" spans="1:12" ht="12.75">
      <c r="A399" s="24">
        <v>392</v>
      </c>
      <c r="B399" s="37" t="s">
        <v>62</v>
      </c>
      <c r="C399" s="24">
        <v>913</v>
      </c>
      <c r="D399" s="1">
        <v>106</v>
      </c>
      <c r="E399" s="2" t="s">
        <v>144</v>
      </c>
      <c r="F399" s="4"/>
      <c r="G399" s="77"/>
      <c r="H399" s="27"/>
      <c r="I399" s="64">
        <f>SUM(I400+I402)</f>
        <v>1283.1999999999998</v>
      </c>
      <c r="J399" s="64">
        <f>SUM(J400+J402)</f>
        <v>1283.1999999999998</v>
      </c>
      <c r="K399" s="64">
        <f>SUM(K400+K402)</f>
        <v>483.9</v>
      </c>
      <c r="L399" s="65">
        <f t="shared" si="40"/>
        <v>37.7104114713217</v>
      </c>
    </row>
    <row r="400" spans="1:12" ht="25.5">
      <c r="A400" s="24">
        <v>393</v>
      </c>
      <c r="B400" s="37" t="s">
        <v>63</v>
      </c>
      <c r="C400" s="24">
        <v>913</v>
      </c>
      <c r="D400" s="1">
        <v>106</v>
      </c>
      <c r="E400" s="2" t="s">
        <v>143</v>
      </c>
      <c r="F400" s="4"/>
      <c r="G400" s="77"/>
      <c r="H400" s="27"/>
      <c r="I400" s="64">
        <f>SUM(I401:I401)</f>
        <v>741.4</v>
      </c>
      <c r="J400" s="69">
        <f>SUM(J401:J401)</f>
        <v>741.4</v>
      </c>
      <c r="K400" s="69">
        <f>SUM(K401:K401)</f>
        <v>186.7</v>
      </c>
      <c r="L400" s="65">
        <f t="shared" si="40"/>
        <v>25.182087941731858</v>
      </c>
    </row>
    <row r="401" spans="1:12" ht="25.5">
      <c r="A401" s="24">
        <v>394</v>
      </c>
      <c r="B401" s="39" t="s">
        <v>260</v>
      </c>
      <c r="C401" s="25">
        <v>913</v>
      </c>
      <c r="D401" s="3">
        <v>106</v>
      </c>
      <c r="E401" s="4" t="s">
        <v>143</v>
      </c>
      <c r="F401" s="4" t="s">
        <v>41</v>
      </c>
      <c r="G401" s="77"/>
      <c r="H401" s="27"/>
      <c r="I401" s="71">
        <v>741.4</v>
      </c>
      <c r="J401" s="73">
        <v>741.4</v>
      </c>
      <c r="K401" s="73">
        <v>186.7</v>
      </c>
      <c r="L401" s="72">
        <f t="shared" si="40"/>
        <v>25.182087941731858</v>
      </c>
    </row>
    <row r="402" spans="1:12" ht="30" customHeight="1">
      <c r="A402" s="24">
        <v>395</v>
      </c>
      <c r="B402" s="37" t="s">
        <v>26</v>
      </c>
      <c r="C402" s="24">
        <v>913</v>
      </c>
      <c r="D402" s="1">
        <v>106</v>
      </c>
      <c r="E402" s="2" t="s">
        <v>239</v>
      </c>
      <c r="F402" s="4"/>
      <c r="G402" s="77"/>
      <c r="H402" s="27"/>
      <c r="I402" s="64">
        <f>I403</f>
        <v>541.8</v>
      </c>
      <c r="J402" s="64">
        <f>SUM(J403)</f>
        <v>541.8</v>
      </c>
      <c r="K402" s="64">
        <f>SUM(K403)</f>
        <v>297.2</v>
      </c>
      <c r="L402" s="65">
        <f t="shared" si="40"/>
        <v>54.85418973791067</v>
      </c>
    </row>
    <row r="403" spans="1:12" ht="25.5">
      <c r="A403" s="24">
        <v>396</v>
      </c>
      <c r="B403" s="39" t="s">
        <v>260</v>
      </c>
      <c r="C403" s="25">
        <v>913</v>
      </c>
      <c r="D403" s="3">
        <v>106</v>
      </c>
      <c r="E403" s="4" t="s">
        <v>239</v>
      </c>
      <c r="F403" s="4" t="s">
        <v>41</v>
      </c>
      <c r="G403" s="77"/>
      <c r="H403" s="27"/>
      <c r="I403" s="71">
        <v>541.8</v>
      </c>
      <c r="J403" s="71">
        <v>541.8</v>
      </c>
      <c r="K403" s="71">
        <v>297.2</v>
      </c>
      <c r="L403" s="72">
        <f t="shared" si="40"/>
        <v>54.85418973791067</v>
      </c>
    </row>
    <row r="404" spans="1:12" ht="51">
      <c r="A404" s="24">
        <v>397</v>
      </c>
      <c r="B404" s="138" t="s">
        <v>275</v>
      </c>
      <c r="C404" s="127">
        <v>913</v>
      </c>
      <c r="D404" s="21">
        <v>113</v>
      </c>
      <c r="E404" s="2" t="s">
        <v>161</v>
      </c>
      <c r="F404" s="55"/>
      <c r="G404" s="77"/>
      <c r="H404" s="27"/>
      <c r="I404" s="64">
        <f aca="true" t="shared" si="43" ref="I404:K406">SUM(I405)</f>
        <v>0</v>
      </c>
      <c r="J404" s="64">
        <f t="shared" si="43"/>
        <v>3</v>
      </c>
      <c r="K404" s="64">
        <f t="shared" si="43"/>
        <v>3</v>
      </c>
      <c r="L404" s="65">
        <f>K404/J404*100</f>
        <v>100</v>
      </c>
    </row>
    <row r="405" spans="1:12" ht="51">
      <c r="A405" s="24">
        <v>398</v>
      </c>
      <c r="B405" s="40" t="s">
        <v>68</v>
      </c>
      <c r="C405" s="127">
        <v>913</v>
      </c>
      <c r="D405" s="21">
        <v>113</v>
      </c>
      <c r="E405" s="2" t="s">
        <v>161</v>
      </c>
      <c r="F405" s="55"/>
      <c r="G405" s="77"/>
      <c r="H405" s="27"/>
      <c r="I405" s="64">
        <f t="shared" si="43"/>
        <v>0</v>
      </c>
      <c r="J405" s="64">
        <f t="shared" si="43"/>
        <v>3</v>
      </c>
      <c r="K405" s="64">
        <f t="shared" si="43"/>
        <v>3</v>
      </c>
      <c r="L405" s="65">
        <f>K405/J405*100</f>
        <v>100</v>
      </c>
    </row>
    <row r="406" spans="1:12" ht="25.5">
      <c r="A406" s="24">
        <v>399</v>
      </c>
      <c r="B406" s="37" t="s">
        <v>126</v>
      </c>
      <c r="C406" s="127">
        <v>913</v>
      </c>
      <c r="D406" s="21">
        <v>113</v>
      </c>
      <c r="E406" s="2" t="s">
        <v>161</v>
      </c>
      <c r="F406" s="55"/>
      <c r="G406" s="77"/>
      <c r="H406" s="27"/>
      <c r="I406" s="64">
        <f t="shared" si="43"/>
        <v>0</v>
      </c>
      <c r="J406" s="64">
        <f t="shared" si="43"/>
        <v>3</v>
      </c>
      <c r="K406" s="64">
        <f t="shared" si="43"/>
        <v>3</v>
      </c>
      <c r="L406" s="65">
        <f>K406/J406*100</f>
        <v>100</v>
      </c>
    </row>
    <row r="407" spans="1:12" ht="25.5">
      <c r="A407" s="24">
        <v>400</v>
      </c>
      <c r="B407" s="39" t="s">
        <v>260</v>
      </c>
      <c r="C407" s="148">
        <v>913</v>
      </c>
      <c r="D407" s="147">
        <v>113</v>
      </c>
      <c r="E407" s="4" t="s">
        <v>161</v>
      </c>
      <c r="F407" s="19" t="s">
        <v>41</v>
      </c>
      <c r="G407" s="77"/>
      <c r="H407" s="27"/>
      <c r="I407" s="71">
        <v>0</v>
      </c>
      <c r="J407" s="71">
        <v>3</v>
      </c>
      <c r="K407" s="71">
        <v>3</v>
      </c>
      <c r="L407" s="72">
        <f>K407/J407*100</f>
        <v>100</v>
      </c>
    </row>
    <row r="408" spans="1:12" ht="35.25" customHeight="1">
      <c r="A408" s="24">
        <v>401</v>
      </c>
      <c r="B408" s="94" t="s">
        <v>55</v>
      </c>
      <c r="C408" s="104">
        <v>919</v>
      </c>
      <c r="D408" s="109"/>
      <c r="E408" s="110"/>
      <c r="F408" s="111"/>
      <c r="G408" s="99"/>
      <c r="H408" s="100"/>
      <c r="I408" s="107">
        <f>I409</f>
        <v>2498.9</v>
      </c>
      <c r="J408" s="108">
        <f>SUM(J409)</f>
        <v>2468.6</v>
      </c>
      <c r="K408" s="108">
        <f>SUM(K409)</f>
        <v>988.865</v>
      </c>
      <c r="L408" s="103">
        <f t="shared" si="40"/>
        <v>40.057725026330715</v>
      </c>
    </row>
    <row r="409" spans="1:12" ht="27.75" customHeight="1">
      <c r="A409" s="24">
        <v>402</v>
      </c>
      <c r="B409" s="37" t="s">
        <v>28</v>
      </c>
      <c r="C409" s="28">
        <v>919</v>
      </c>
      <c r="D409" s="21">
        <v>106</v>
      </c>
      <c r="E409" s="55"/>
      <c r="F409" s="19"/>
      <c r="G409" s="77"/>
      <c r="H409" s="27"/>
      <c r="I409" s="139">
        <f>I410+I415</f>
        <v>2498.9</v>
      </c>
      <c r="J409" s="128">
        <f>SUM(J410+J415)</f>
        <v>2468.6</v>
      </c>
      <c r="K409" s="128">
        <f>SUM(K410+K415)</f>
        <v>988.865</v>
      </c>
      <c r="L409" s="132">
        <f t="shared" si="40"/>
        <v>40.057725026330715</v>
      </c>
    </row>
    <row r="410" spans="1:12" ht="42.75" customHeight="1">
      <c r="A410" s="24">
        <v>403</v>
      </c>
      <c r="B410" s="37" t="s">
        <v>121</v>
      </c>
      <c r="C410" s="28">
        <v>919</v>
      </c>
      <c r="D410" s="1">
        <v>106</v>
      </c>
      <c r="E410" s="2" t="s">
        <v>241</v>
      </c>
      <c r="F410" s="4"/>
      <c r="G410" s="77"/>
      <c r="H410" s="27"/>
      <c r="I410" s="64">
        <f>I411</f>
        <v>2410.9</v>
      </c>
      <c r="J410" s="64">
        <f>SUM(J411)</f>
        <v>2380.6</v>
      </c>
      <c r="K410" s="64">
        <f>SUM(K411)</f>
        <v>964.865</v>
      </c>
      <c r="L410" s="65">
        <f>K410/J410*100</f>
        <v>40.53032848861632</v>
      </c>
    </row>
    <row r="411" spans="1:12" ht="51">
      <c r="A411" s="24">
        <v>404</v>
      </c>
      <c r="B411" s="43" t="s">
        <v>132</v>
      </c>
      <c r="C411" s="28">
        <v>919</v>
      </c>
      <c r="D411" s="1">
        <v>106</v>
      </c>
      <c r="E411" s="2" t="s">
        <v>240</v>
      </c>
      <c r="F411" s="4"/>
      <c r="G411" s="77"/>
      <c r="H411" s="27"/>
      <c r="I411" s="64">
        <f>I412</f>
        <v>2410.9</v>
      </c>
      <c r="J411" s="69">
        <f>SUM(J412)</f>
        <v>2380.6</v>
      </c>
      <c r="K411" s="69">
        <f>SUM(K412)</f>
        <v>964.865</v>
      </c>
      <c r="L411" s="65">
        <f t="shared" si="40"/>
        <v>40.53032848861632</v>
      </c>
    </row>
    <row r="412" spans="1:12" ht="38.25" customHeight="1">
      <c r="A412" s="24">
        <v>405</v>
      </c>
      <c r="B412" s="37" t="s">
        <v>122</v>
      </c>
      <c r="C412" s="28">
        <v>919</v>
      </c>
      <c r="D412" s="1">
        <v>106</v>
      </c>
      <c r="E412" s="2" t="s">
        <v>242</v>
      </c>
      <c r="F412" s="4"/>
      <c r="G412" s="77"/>
      <c r="H412" s="27"/>
      <c r="I412" s="64">
        <f>SUM(I413:I414)</f>
        <v>2410.9</v>
      </c>
      <c r="J412" s="64">
        <f>SUM(J413:J414)</f>
        <v>2380.6</v>
      </c>
      <c r="K412" s="64">
        <f>SUM(K413:K414)</f>
        <v>964.865</v>
      </c>
      <c r="L412" s="65">
        <f t="shared" si="40"/>
        <v>40.53032848861632</v>
      </c>
    </row>
    <row r="413" spans="1:12" ht="25.5">
      <c r="A413" s="24">
        <v>406</v>
      </c>
      <c r="B413" s="39" t="s">
        <v>260</v>
      </c>
      <c r="C413" s="26">
        <v>919</v>
      </c>
      <c r="D413" s="3">
        <v>106</v>
      </c>
      <c r="E413" s="4" t="s">
        <v>242</v>
      </c>
      <c r="F413" s="4" t="s">
        <v>41</v>
      </c>
      <c r="G413" s="77"/>
      <c r="H413" s="27"/>
      <c r="I413" s="71">
        <v>2278.5</v>
      </c>
      <c r="J413" s="73">
        <v>2248.2</v>
      </c>
      <c r="K413" s="73">
        <v>919.78</v>
      </c>
      <c r="L413" s="72">
        <f t="shared" si="40"/>
        <v>40.91184058357798</v>
      </c>
    </row>
    <row r="414" spans="1:12" ht="38.25">
      <c r="A414" s="24">
        <v>407</v>
      </c>
      <c r="B414" s="39" t="s">
        <v>266</v>
      </c>
      <c r="C414" s="26">
        <v>919</v>
      </c>
      <c r="D414" s="3">
        <v>106</v>
      </c>
      <c r="E414" s="4" t="s">
        <v>242</v>
      </c>
      <c r="F414" s="4" t="s">
        <v>65</v>
      </c>
      <c r="G414" s="77"/>
      <c r="H414" s="27"/>
      <c r="I414" s="71">
        <v>132.4</v>
      </c>
      <c r="J414" s="73">
        <v>132.4</v>
      </c>
      <c r="K414" s="73">
        <v>45.085</v>
      </c>
      <c r="L414" s="72">
        <f>K414/J414*100</f>
        <v>34.05211480362538</v>
      </c>
    </row>
    <row r="415" spans="1:12" ht="62.25" customHeight="1">
      <c r="A415" s="24">
        <v>408</v>
      </c>
      <c r="B415" s="138" t="s">
        <v>275</v>
      </c>
      <c r="C415" s="28">
        <v>919</v>
      </c>
      <c r="D415" s="1">
        <v>113</v>
      </c>
      <c r="E415" s="2" t="s">
        <v>160</v>
      </c>
      <c r="F415" s="4"/>
      <c r="G415" s="77"/>
      <c r="H415" s="27"/>
      <c r="I415" s="64">
        <f>I416</f>
        <v>88</v>
      </c>
      <c r="J415" s="64">
        <f>J416</f>
        <v>88</v>
      </c>
      <c r="K415" s="64">
        <f>K416</f>
        <v>24</v>
      </c>
      <c r="L415" s="65">
        <f aca="true" t="shared" si="44" ref="L415:L420">K415/J415*100</f>
        <v>27.27272727272727</v>
      </c>
    </row>
    <row r="416" spans="1:12" ht="27" customHeight="1">
      <c r="A416" s="24">
        <v>409</v>
      </c>
      <c r="B416" s="40" t="s">
        <v>68</v>
      </c>
      <c r="C416" s="28">
        <v>919</v>
      </c>
      <c r="D416" s="1">
        <v>113</v>
      </c>
      <c r="E416" s="2" t="s">
        <v>161</v>
      </c>
      <c r="F416" s="4"/>
      <c r="G416" s="77"/>
      <c r="H416" s="27"/>
      <c r="I416" s="64">
        <f>I417</f>
        <v>88</v>
      </c>
      <c r="J416" s="64">
        <f>SUM(J417)</f>
        <v>88</v>
      </c>
      <c r="K416" s="64">
        <f>SUM(K417)</f>
        <v>24</v>
      </c>
      <c r="L416" s="65">
        <f t="shared" si="44"/>
        <v>27.27272727272727</v>
      </c>
    </row>
    <row r="417" spans="1:12" ht="43.5" customHeight="1">
      <c r="A417" s="24">
        <v>410</v>
      </c>
      <c r="B417" s="37" t="s">
        <v>126</v>
      </c>
      <c r="C417" s="28">
        <v>919</v>
      </c>
      <c r="D417" s="1">
        <v>113</v>
      </c>
      <c r="E417" s="2" t="s">
        <v>161</v>
      </c>
      <c r="F417" s="4"/>
      <c r="G417" s="77"/>
      <c r="H417" s="27"/>
      <c r="I417" s="64">
        <f>SUM(I418:I419)</f>
        <v>88</v>
      </c>
      <c r="J417" s="64">
        <f>SUM(J418:J419)</f>
        <v>88</v>
      </c>
      <c r="K417" s="64">
        <f>SUM(K418:K419)</f>
        <v>24</v>
      </c>
      <c r="L417" s="65">
        <f t="shared" si="44"/>
        <v>27.27272727272727</v>
      </c>
    </row>
    <row r="418" spans="1:12" ht="43.5" customHeight="1">
      <c r="A418" s="24">
        <v>411</v>
      </c>
      <c r="B418" s="39" t="s">
        <v>260</v>
      </c>
      <c r="C418" s="26">
        <v>919</v>
      </c>
      <c r="D418" s="3">
        <v>113</v>
      </c>
      <c r="E418" s="4" t="s">
        <v>161</v>
      </c>
      <c r="F418" s="4" t="s">
        <v>41</v>
      </c>
      <c r="G418" s="77"/>
      <c r="H418" s="27"/>
      <c r="I418" s="71">
        <v>10</v>
      </c>
      <c r="J418" s="71">
        <v>10</v>
      </c>
      <c r="K418" s="71">
        <v>0</v>
      </c>
      <c r="L418" s="72">
        <f t="shared" si="44"/>
        <v>0</v>
      </c>
    </row>
    <row r="419" spans="1:12" ht="30" customHeight="1">
      <c r="A419" s="24">
        <v>412</v>
      </c>
      <c r="B419" s="39" t="s">
        <v>266</v>
      </c>
      <c r="C419" s="26">
        <v>919</v>
      </c>
      <c r="D419" s="3">
        <v>113</v>
      </c>
      <c r="E419" s="4" t="s">
        <v>161</v>
      </c>
      <c r="F419" s="4" t="s">
        <v>65</v>
      </c>
      <c r="G419" s="77"/>
      <c r="H419" s="27"/>
      <c r="I419" s="71">
        <v>78</v>
      </c>
      <c r="J419" s="74">
        <v>78</v>
      </c>
      <c r="K419" s="74">
        <v>24</v>
      </c>
      <c r="L419" s="72">
        <f t="shared" si="44"/>
        <v>30.76923076923077</v>
      </c>
    </row>
    <row r="420" spans="1:12" ht="15.75" customHeight="1">
      <c r="A420" s="24">
        <v>413</v>
      </c>
      <c r="B420" s="38" t="s">
        <v>53</v>
      </c>
      <c r="C420" s="25"/>
      <c r="D420" s="25"/>
      <c r="E420" s="25"/>
      <c r="F420" s="25"/>
      <c r="G420" s="30"/>
      <c r="H420" s="25"/>
      <c r="I420" s="20">
        <f>SUM(I9+I386+I397+I408)</f>
        <v>284916.84500000003</v>
      </c>
      <c r="J420" s="140">
        <f>SUM(J9+J386+J397+J408)</f>
        <v>289075.34599999996</v>
      </c>
      <c r="K420" s="140">
        <f>SUM(K9+K386+K397+K408)</f>
        <v>134492.62799999997</v>
      </c>
      <c r="L420" s="141">
        <f t="shared" si="44"/>
        <v>46.525111830186994</v>
      </c>
    </row>
    <row r="421" ht="12.75">
      <c r="A421" s="126"/>
    </row>
    <row r="422" spans="1:13" ht="15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92"/>
    </row>
    <row r="423" spans="1:13" ht="15.75">
      <c r="A423" s="149" t="s">
        <v>408</v>
      </c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</row>
  </sheetData>
  <sheetProtection/>
  <autoFilter ref="A8:I420"/>
  <mergeCells count="7">
    <mergeCell ref="A423:M423"/>
    <mergeCell ref="A422:L422"/>
    <mergeCell ref="A1:L1"/>
    <mergeCell ref="A2:L2"/>
    <mergeCell ref="A3:L3"/>
    <mergeCell ref="A4:L4"/>
    <mergeCell ref="A6:L6"/>
  </mergeCells>
  <printOptions/>
  <pageMargins left="0.9055118110236221" right="0.1968503937007874" top="0.1968503937007874" bottom="0.1968503937007874" header="0.31496062992125984" footer="0.31496062992125984"/>
  <pageSetup fitToHeight="11" horizontalDpi="600" verticalDpi="600" orientation="portrait" paperSize="9" scale="70" r:id="rId1"/>
  <rowBreaks count="1" manualBreakCount="1">
    <brk id="3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2018-08-21T09:50:57Z</cp:lastPrinted>
  <dcterms:created xsi:type="dcterms:W3CDTF">1996-10-08T23:32:33Z</dcterms:created>
  <dcterms:modified xsi:type="dcterms:W3CDTF">2018-08-21T09:51:07Z</dcterms:modified>
  <cp:category/>
  <cp:version/>
  <cp:contentType/>
  <cp:contentStatus/>
</cp:coreProperties>
</file>