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'Прил.4'!$A:$L</definedName>
  </definedNames>
  <calcPr calcId="125725"/>
</workbook>
</file>

<file path=xl/sharedStrings.xml><?xml version="1.0" encoding="utf-8"?>
<sst xmlns="http://schemas.openxmlformats.org/spreadsheetml/2006/main" count="126" uniqueCount="96">
  <si>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</si>
  <si>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</si>
  <si>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</si>
  <si>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</si>
  <si>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</si>
  <si>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</si>
  <si>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</si>
  <si>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</si>
  <si>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</si>
  <si>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</si>
  <si>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r>
      <t>Муниципальная программа  «Развитие Махнёвского муниципального образования на 2014 - 2020 годы»</t>
    </r>
    <r>
      <rPr>
        <sz val="12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</si>
  <si>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</si>
  <si>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1.1.</t>
  </si>
  <si>
    <t>0122000</t>
  </si>
  <si>
    <t xml:space="preserve">Подпрограмма «Общегосударственные вопросы» </t>
  </si>
  <si>
    <t>0112000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</si>
  <si>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</si>
  <si>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</si>
  <si>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01Б2000</t>
  </si>
  <si>
    <t>01Г2000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</si>
  <si>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</si>
  <si>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1.2.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</si>
  <si>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</si>
  <si>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</si>
  <si>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</si>
  <si>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</si>
  <si>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 xml:space="preserve">Подпрограмма «Развитие системы образования Махнёвского муниципального образования на 2014-2020 годы» </t>
  </si>
  <si>
    <t>0160000</t>
  </si>
  <si>
    <t>0192000</t>
  </si>
  <si>
    <t xml:space="preserve">Подпрограмма «Развитие культуры на территории Махнёвского муниципального образования на 2014-2020 годы» </t>
  </si>
  <si>
    <t>01Я0000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</si>
  <si>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</si>
  <si>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</si>
  <si>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</si>
  <si>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</si>
  <si>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</si>
  <si>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</si>
  <si>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</si>
  <si>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</si>
  <si>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</si>
  <si>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</si>
  <si>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</si>
  <si>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</si>
  <si>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0132201</t>
  </si>
  <si>
    <t>0150000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</si>
  <si>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</si>
  <si>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</si>
  <si>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</si>
  <si>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</si>
  <si>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</si>
  <si>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</si>
  <si>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</si>
  <si>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</si>
  <si>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</si>
  <si>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0100000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</si>
  <si>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</si>
  <si>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01Ф2000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</si>
  <si>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</si>
  <si>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01Л2000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</si>
  <si>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</si>
  <si>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01П2000</t>
  </si>
  <si>
    <t>01Д2000</t>
  </si>
  <si>
    <t>0170000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</si>
  <si>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</si>
  <si>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01Э2000</t>
  </si>
  <si>
    <t>01Ж2000</t>
  </si>
  <si>
    <t>0202000</t>
  </si>
  <si>
    <t xml:space="preserve">Иные закупки товаров, работ и услуг для обеспечения муниципальных нужд
</t>
  </si>
  <si>
    <t>0300000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</si>
  <si>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</si>
  <si>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</si>
  <si>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</si>
  <si>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</si>
  <si>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1.13.</t>
  </si>
  <si>
    <t>1.14.</t>
  </si>
  <si>
    <t>1.15.</t>
  </si>
  <si>
    <t>1.16.</t>
  </si>
  <si>
    <t>1.17.</t>
  </si>
  <si>
    <t>1.18.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</si>
  <si>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</si>
  <si>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</si>
  <si>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</si>
  <si>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</si>
  <si>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Утвержденные бюджетные назначения с учетом уточнения на год, тыс. руб.</t>
  </si>
  <si>
    <t xml:space="preserve">% исполнения к году </t>
  </si>
  <si>
    <t>Сумма средств, предусмотринная на 2015год в решение Думы о бюджете, в тыс. руб.</t>
  </si>
  <si>
    <t>А.В.Лызлов</t>
  </si>
  <si>
    <t>Глава Махнёвского муниципального образования</t>
  </si>
  <si>
    <t>Подпрограмма "Обеспечение эпизоотического ветиринарно-санитарного благополучия на территории Махнёвского МО до 2020 года"</t>
  </si>
  <si>
    <t>01542П0</t>
  </si>
  <si>
    <t>Информация о распределении бюджетных ассигнований на реализацию муниципальных  программ за  2015год</t>
  </si>
  <si>
    <t>Исполненно за 2015 год</t>
  </si>
  <si>
    <t>к Решению Думы</t>
  </si>
  <si>
    <t>Приложение № 5</t>
  </si>
  <si>
    <t>1.19.</t>
  </si>
  <si>
    <t xml:space="preserve">от  26.05.2016         № 131   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</si>
</sst>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16" fontId="1" fillId="0" borderId="1" xfId="0" applyNumberFormat="1" applyFont="1" applyBorder="1"/>
    <xf numFmtId="164" fontId="2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2" borderId="0" xfId="0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3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 topLeftCell="A1">
      <selection activeCell="C4" sqref="C4:L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3" customWidth="1"/>
    <col min="4" max="4" width="5.57421875" style="25" customWidth="1"/>
    <col min="5" max="5" width="9.28125" style="25" customWidth="1"/>
    <col min="6" max="6" width="4.8515625" style="25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14.28125" style="0" customWidth="1"/>
    <col min="11" max="11" width="11.8515625" style="0" customWidth="1"/>
    <col min="12" max="12" width="10.28125" style="0" customWidth="1"/>
  </cols>
  <sheetData>
    <row r="1" spans="1:12" ht="12.75" customHeight="1">
      <c r="A1" s="10"/>
      <c r="B1" s="10"/>
      <c r="C1" s="68" t="s">
        <v>93</v>
      </c>
      <c r="D1" s="68"/>
      <c r="E1" s="68"/>
      <c r="F1" s="68"/>
      <c r="G1" s="68"/>
      <c r="H1" s="68"/>
      <c r="I1" s="68"/>
      <c r="J1" s="68"/>
      <c r="K1" s="68"/>
      <c r="L1" s="68"/>
    </row>
    <row r="2" spans="1:12" ht="12.75" customHeight="1">
      <c r="A2" s="10"/>
      <c r="B2" s="10"/>
      <c r="C2" s="68" t="s">
        <v>92</v>
      </c>
      <c r="D2" s="68"/>
      <c r="E2" s="68"/>
      <c r="F2" s="68"/>
      <c r="G2" s="68"/>
      <c r="H2" s="68"/>
      <c r="I2" s="68"/>
      <c r="J2" s="68"/>
      <c r="K2" s="68"/>
      <c r="L2" s="68"/>
    </row>
    <row r="3" spans="1:12" ht="12.75" customHeight="1">
      <c r="A3" s="10"/>
      <c r="C3" s="68" t="s">
        <v>8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12.75" customHeight="1">
      <c r="A4" s="10"/>
      <c r="B4" s="10"/>
      <c r="C4" s="68" t="s">
        <v>95</v>
      </c>
      <c r="D4" s="68"/>
      <c r="E4" s="68"/>
      <c r="F4" s="68"/>
      <c r="G4" s="68"/>
      <c r="H4" s="68"/>
      <c r="I4" s="68"/>
      <c r="J4" s="68"/>
      <c r="K4" s="68"/>
      <c r="L4" s="68"/>
    </row>
    <row r="5" spans="1:8" ht="12.75">
      <c r="A5" s="10"/>
      <c r="B5" s="68"/>
      <c r="C5" s="68"/>
      <c r="D5" s="68"/>
      <c r="E5" s="68"/>
      <c r="F5" s="68"/>
      <c r="G5" s="68"/>
      <c r="H5" s="68"/>
    </row>
    <row r="6" spans="1:12" ht="33.75" customHeight="1">
      <c r="A6" s="10"/>
      <c r="B6" s="69" t="s">
        <v>90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14.75">
      <c r="A7" s="6" t="s">
        <v>0</v>
      </c>
      <c r="B7" s="30" t="s">
        <v>45</v>
      </c>
      <c r="C7" s="6" t="s">
        <v>5</v>
      </c>
      <c r="D7" s="6" t="s">
        <v>1</v>
      </c>
      <c r="E7" s="6" t="s">
        <v>2</v>
      </c>
      <c r="F7" s="6" t="s">
        <v>3</v>
      </c>
      <c r="G7" s="15" t="s">
        <v>6</v>
      </c>
      <c r="H7" s="16" t="s">
        <v>6</v>
      </c>
      <c r="I7" s="48" t="s">
        <v>85</v>
      </c>
      <c r="J7" s="49" t="s">
        <v>83</v>
      </c>
      <c r="K7" s="50" t="s">
        <v>91</v>
      </c>
      <c r="L7" s="50" t="s">
        <v>84</v>
      </c>
    </row>
    <row r="8" spans="1:12" ht="47.25">
      <c r="A8" s="18">
        <v>1</v>
      </c>
      <c r="B8" s="31" t="s">
        <v>10</v>
      </c>
      <c r="C8" s="20">
        <v>901</v>
      </c>
      <c r="D8" s="1"/>
      <c r="E8" s="2" t="s">
        <v>54</v>
      </c>
      <c r="F8" s="2"/>
      <c r="G8" s="52"/>
      <c r="H8" s="25"/>
      <c r="I8" s="53">
        <f>I9+I10+I16+I17+I18+I22+I24+I27+I28+I29+I30+I34+I35+I36+I40+I41+I44+I45</f>
        <v>214973.7</v>
      </c>
      <c r="J8" s="53">
        <f>SUM(J9+J10+J16+J17+J18+J22+J23+J24+J27+J28+J29+J30+J34+J35+J36+J40+J41+J44+J45+J4)</f>
        <v>216245.4</v>
      </c>
      <c r="K8" s="53">
        <f>K9+K10+K16+K17+K18+K22+K24+K27+K28+K29+K30+K34+K35+K36+K40+K41+K44+K45</f>
        <v>202531.1</v>
      </c>
      <c r="L8" s="53">
        <f>K8/J8*100</f>
        <v>93.65799226249437</v>
      </c>
    </row>
    <row r="9" spans="1:12" ht="38.25">
      <c r="A9" s="18" t="s">
        <v>12</v>
      </c>
      <c r="B9" s="33" t="s">
        <v>11</v>
      </c>
      <c r="C9" s="20">
        <v>901</v>
      </c>
      <c r="D9" s="1">
        <v>113</v>
      </c>
      <c r="E9" s="2" t="s">
        <v>13</v>
      </c>
      <c r="F9" s="2"/>
      <c r="G9" s="52"/>
      <c r="H9" s="25"/>
      <c r="I9" s="53">
        <v>450</v>
      </c>
      <c r="J9" s="54">
        <v>321.5</v>
      </c>
      <c r="K9" s="54">
        <v>245.8</v>
      </c>
      <c r="L9" s="53">
        <f aca="true" t="shared" si="0" ref="L9:L60">K9/J9*100</f>
        <v>76.45412130637636</v>
      </c>
    </row>
    <row r="10" spans="1:13" ht="12.75">
      <c r="A10" s="18" t="s">
        <v>21</v>
      </c>
      <c r="B10" s="30" t="s">
        <v>14</v>
      </c>
      <c r="C10" s="34"/>
      <c r="D10" s="1"/>
      <c r="E10" s="2" t="s">
        <v>15</v>
      </c>
      <c r="F10" s="4"/>
      <c r="G10" s="55"/>
      <c r="H10" s="55"/>
      <c r="I10" s="53">
        <f>I11+I12+I13+I14+I15</f>
        <v>17686.9</v>
      </c>
      <c r="J10" s="53">
        <f>J11+J12+J13+J14+J15</f>
        <v>19149.600000000002</v>
      </c>
      <c r="K10" s="53">
        <f>K11+K12+K13+K14+K15</f>
        <v>18203.5</v>
      </c>
      <c r="L10" s="56">
        <f t="shared" si="0"/>
        <v>95.05942682875882</v>
      </c>
      <c r="M10">
        <v>18202.6</v>
      </c>
    </row>
    <row r="11" spans="1:14" ht="12.75">
      <c r="A11" s="18"/>
      <c r="B11" s="30"/>
      <c r="C11" s="28">
        <v>901</v>
      </c>
      <c r="D11" s="3">
        <v>113</v>
      </c>
      <c r="E11" s="4" t="s">
        <v>15</v>
      </c>
      <c r="F11" s="4"/>
      <c r="G11" s="55"/>
      <c r="H11" s="55"/>
      <c r="I11" s="56">
        <v>13741</v>
      </c>
      <c r="J11" s="66">
        <v>15386.7</v>
      </c>
      <c r="K11" s="57">
        <v>14672.9</v>
      </c>
      <c r="L11" s="56">
        <f t="shared" si="0"/>
        <v>95.36092859417549</v>
      </c>
      <c r="M11" s="51"/>
      <c r="N11" s="51"/>
    </row>
    <row r="12" spans="1:12" ht="12.75">
      <c r="A12" s="18"/>
      <c r="B12" s="30"/>
      <c r="C12" s="28">
        <v>901</v>
      </c>
      <c r="D12" s="3">
        <v>309</v>
      </c>
      <c r="E12" s="4" t="s">
        <v>15</v>
      </c>
      <c r="F12" s="4"/>
      <c r="G12" s="55"/>
      <c r="H12" s="55"/>
      <c r="I12" s="56">
        <v>1900</v>
      </c>
      <c r="J12" s="57">
        <v>1880</v>
      </c>
      <c r="K12" s="57">
        <v>1729</v>
      </c>
      <c r="L12" s="56">
        <f t="shared" si="0"/>
        <v>91.96808510638299</v>
      </c>
    </row>
    <row r="13" spans="1:12" ht="12.75">
      <c r="A13" s="18"/>
      <c r="B13" s="30"/>
      <c r="C13" s="28">
        <v>901</v>
      </c>
      <c r="D13" s="3">
        <v>1001</v>
      </c>
      <c r="E13" s="4" t="s">
        <v>15</v>
      </c>
      <c r="F13" s="4"/>
      <c r="G13" s="55"/>
      <c r="H13" s="55"/>
      <c r="I13" s="56">
        <v>1814.4</v>
      </c>
      <c r="J13" s="57">
        <v>1648.4</v>
      </c>
      <c r="K13" s="57">
        <v>1609.2</v>
      </c>
      <c r="L13" s="56">
        <f t="shared" si="0"/>
        <v>97.62193642319825</v>
      </c>
    </row>
    <row r="14" spans="1:12" ht="12.75">
      <c r="A14" s="18"/>
      <c r="B14" s="30"/>
      <c r="C14" s="28">
        <v>901</v>
      </c>
      <c r="D14" s="3">
        <v>1202</v>
      </c>
      <c r="E14" s="4" t="s">
        <v>15</v>
      </c>
      <c r="F14" s="4"/>
      <c r="G14" s="55"/>
      <c r="H14" s="55"/>
      <c r="I14" s="56">
        <v>230</v>
      </c>
      <c r="J14" s="57">
        <v>233</v>
      </c>
      <c r="K14" s="57">
        <v>191.6</v>
      </c>
      <c r="L14" s="56">
        <f t="shared" si="0"/>
        <v>82.23175965665236</v>
      </c>
    </row>
    <row r="15" spans="1:12" ht="12.75">
      <c r="A15" s="18"/>
      <c r="B15" s="30"/>
      <c r="C15" s="28">
        <v>901</v>
      </c>
      <c r="D15" s="3">
        <v>1301</v>
      </c>
      <c r="E15" s="4" t="s">
        <v>15</v>
      </c>
      <c r="F15" s="4"/>
      <c r="G15" s="55"/>
      <c r="H15" s="55"/>
      <c r="I15" s="56">
        <v>1.5</v>
      </c>
      <c r="J15" s="57">
        <v>1.5</v>
      </c>
      <c r="K15" s="57">
        <v>0.8</v>
      </c>
      <c r="L15" s="56">
        <f t="shared" si="0"/>
        <v>53.333333333333336</v>
      </c>
    </row>
    <row r="16" spans="1:12" ht="39.75" customHeight="1">
      <c r="A16" s="45" t="s">
        <v>32</v>
      </c>
      <c r="B16" s="30" t="s">
        <v>17</v>
      </c>
      <c r="C16" s="20">
        <v>901</v>
      </c>
      <c r="D16" s="1">
        <v>309</v>
      </c>
      <c r="E16" s="2" t="s">
        <v>18</v>
      </c>
      <c r="F16" s="2"/>
      <c r="G16" s="5" t="s">
        <v>9</v>
      </c>
      <c r="H16" s="25"/>
      <c r="I16" s="53">
        <v>265</v>
      </c>
      <c r="J16" s="54">
        <v>265</v>
      </c>
      <c r="K16" s="54">
        <v>199.3</v>
      </c>
      <c r="L16" s="53">
        <f t="shared" si="0"/>
        <v>75.20754716981133</v>
      </c>
    </row>
    <row r="17" spans="1:12" ht="32.25" customHeight="1">
      <c r="A17" s="18" t="s">
        <v>33</v>
      </c>
      <c r="B17" s="30" t="s">
        <v>82</v>
      </c>
      <c r="C17" s="20">
        <v>901</v>
      </c>
      <c r="D17" s="1">
        <v>310</v>
      </c>
      <c r="E17" s="2" t="s">
        <v>19</v>
      </c>
      <c r="F17" s="2"/>
      <c r="G17" s="52"/>
      <c r="H17" s="25"/>
      <c r="I17" s="53">
        <v>1621</v>
      </c>
      <c r="J17" s="54">
        <v>1566.7</v>
      </c>
      <c r="K17" s="54">
        <v>1558.7</v>
      </c>
      <c r="L17" s="53">
        <f t="shared" si="0"/>
        <v>99.48937256654114</v>
      </c>
    </row>
    <row r="18" spans="1:12" ht="51">
      <c r="A18" s="18" t="s">
        <v>34</v>
      </c>
      <c r="B18" s="36" t="s">
        <v>20</v>
      </c>
      <c r="C18" s="20"/>
      <c r="D18" s="1"/>
      <c r="E18" s="2" t="s">
        <v>28</v>
      </c>
      <c r="F18" s="2"/>
      <c r="G18" s="52"/>
      <c r="H18" s="25"/>
      <c r="I18" s="53">
        <f>I19+I20+I21</f>
        <v>4757.3</v>
      </c>
      <c r="J18" s="53">
        <f>J19+J20+J21</f>
        <v>5834</v>
      </c>
      <c r="K18" s="53">
        <f>K19+K20+K21</f>
        <v>5311.6</v>
      </c>
      <c r="L18" s="53">
        <f t="shared" si="0"/>
        <v>91.04559478916696</v>
      </c>
    </row>
    <row r="19" spans="1:12" ht="12.75">
      <c r="A19" s="18"/>
      <c r="B19" s="36"/>
      <c r="C19" s="21">
        <v>901</v>
      </c>
      <c r="D19" s="3">
        <v>314</v>
      </c>
      <c r="E19" s="4" t="s">
        <v>28</v>
      </c>
      <c r="F19" s="4"/>
      <c r="G19" s="58"/>
      <c r="H19" s="59"/>
      <c r="I19" s="56">
        <v>50</v>
      </c>
      <c r="J19" s="57">
        <v>30</v>
      </c>
      <c r="K19" s="57">
        <v>15</v>
      </c>
      <c r="L19" s="56">
        <f t="shared" si="0"/>
        <v>50</v>
      </c>
    </row>
    <row r="20" spans="1:12" ht="12.75">
      <c r="A20" s="18"/>
      <c r="B20" s="36"/>
      <c r="C20" s="21">
        <v>901</v>
      </c>
      <c r="D20" s="3">
        <v>707</v>
      </c>
      <c r="E20" s="4" t="s">
        <v>28</v>
      </c>
      <c r="F20" s="4"/>
      <c r="G20" s="58"/>
      <c r="H20" s="59"/>
      <c r="I20" s="56">
        <v>400</v>
      </c>
      <c r="J20" s="57">
        <v>467.9</v>
      </c>
      <c r="K20" s="57">
        <v>410.5</v>
      </c>
      <c r="L20" s="56">
        <f t="shared" si="0"/>
        <v>87.73242145757642</v>
      </c>
    </row>
    <row r="21" spans="1:12" ht="12.75">
      <c r="A21" s="18"/>
      <c r="B21" s="36"/>
      <c r="C21" s="21">
        <v>901</v>
      </c>
      <c r="D21" s="3">
        <v>1102</v>
      </c>
      <c r="E21" s="4" t="s">
        <v>28</v>
      </c>
      <c r="F21" s="2"/>
      <c r="G21" s="52"/>
      <c r="H21" s="25"/>
      <c r="I21" s="56">
        <v>4307.3</v>
      </c>
      <c r="J21" s="57">
        <v>5336.1</v>
      </c>
      <c r="K21" s="57">
        <v>4886.1</v>
      </c>
      <c r="L21" s="56">
        <f t="shared" si="0"/>
        <v>91.5668746837578</v>
      </c>
    </row>
    <row r="22" spans="1:12" ht="38.25">
      <c r="A22" s="18" t="s">
        <v>35</v>
      </c>
      <c r="B22" s="30" t="s">
        <v>42</v>
      </c>
      <c r="C22" s="20">
        <v>901</v>
      </c>
      <c r="D22" s="1">
        <v>314</v>
      </c>
      <c r="E22" s="2" t="s">
        <v>43</v>
      </c>
      <c r="F22" s="2"/>
      <c r="G22" s="52"/>
      <c r="H22" s="25"/>
      <c r="I22" s="53">
        <v>40</v>
      </c>
      <c r="J22" s="54">
        <v>28.3</v>
      </c>
      <c r="K22" s="54">
        <v>11.8</v>
      </c>
      <c r="L22" s="53">
        <f t="shared" si="0"/>
        <v>41.69611307420495</v>
      </c>
    </row>
    <row r="23" spans="1:12" ht="38.25">
      <c r="A23" s="67" t="s">
        <v>36</v>
      </c>
      <c r="B23" s="30" t="s">
        <v>88</v>
      </c>
      <c r="C23" s="20">
        <v>901</v>
      </c>
      <c r="D23" s="1">
        <v>405</v>
      </c>
      <c r="E23" s="2" t="s">
        <v>89</v>
      </c>
      <c r="F23" s="2"/>
      <c r="G23" s="52"/>
      <c r="H23" s="25"/>
      <c r="I23" s="53">
        <v>0</v>
      </c>
      <c r="J23" s="54">
        <v>52.8</v>
      </c>
      <c r="K23" s="54">
        <v>0</v>
      </c>
      <c r="L23" s="53">
        <f t="shared" si="0"/>
        <v>0</v>
      </c>
    </row>
    <row r="24" spans="1:12" ht="25.5">
      <c r="A24" s="18" t="s">
        <v>37</v>
      </c>
      <c r="B24" s="30" t="s">
        <v>55</v>
      </c>
      <c r="C24" s="20"/>
      <c r="D24" s="1"/>
      <c r="E24" s="37" t="s">
        <v>56</v>
      </c>
      <c r="F24" s="11"/>
      <c r="G24" s="52"/>
      <c r="H24" s="25"/>
      <c r="I24" s="53">
        <f>I25+I26</f>
        <v>13497.5</v>
      </c>
      <c r="J24" s="53">
        <f>J25+J26</f>
        <v>12781.3</v>
      </c>
      <c r="K24" s="53">
        <f>K25+K26</f>
        <v>10468.1</v>
      </c>
      <c r="L24" s="53">
        <f t="shared" si="0"/>
        <v>81.90168449218781</v>
      </c>
    </row>
    <row r="25" spans="1:12" ht="12.75">
      <c r="A25" s="18"/>
      <c r="B25" s="30"/>
      <c r="C25" s="21">
        <v>901</v>
      </c>
      <c r="D25" s="3">
        <v>408</v>
      </c>
      <c r="E25" s="27" t="s">
        <v>56</v>
      </c>
      <c r="F25" s="12"/>
      <c r="G25" s="58"/>
      <c r="H25" s="59"/>
      <c r="I25" s="56">
        <f>6745-239.5</f>
        <v>6505.5</v>
      </c>
      <c r="J25" s="57">
        <v>6405</v>
      </c>
      <c r="K25" s="57">
        <v>6405</v>
      </c>
      <c r="L25" s="56">
        <f t="shared" si="0"/>
        <v>100</v>
      </c>
    </row>
    <row r="26" spans="1:12" ht="12.75">
      <c r="A26" s="18"/>
      <c r="B26" s="30"/>
      <c r="C26" s="21">
        <v>901</v>
      </c>
      <c r="D26" s="3">
        <v>409</v>
      </c>
      <c r="E26" s="4" t="s">
        <v>56</v>
      </c>
      <c r="F26" s="4"/>
      <c r="G26" s="58"/>
      <c r="H26" s="59"/>
      <c r="I26" s="56">
        <v>6992</v>
      </c>
      <c r="J26" s="57">
        <v>6376.3</v>
      </c>
      <c r="K26" s="57">
        <v>4063.1</v>
      </c>
      <c r="L26" s="56">
        <f t="shared" si="0"/>
        <v>63.72190768941235</v>
      </c>
    </row>
    <row r="27" spans="1:12" ht="38.25">
      <c r="A27" s="18" t="s">
        <v>38</v>
      </c>
      <c r="B27" s="30" t="s">
        <v>57</v>
      </c>
      <c r="C27" s="20">
        <v>901</v>
      </c>
      <c r="D27" s="7">
        <v>410</v>
      </c>
      <c r="E27" s="8" t="s">
        <v>58</v>
      </c>
      <c r="F27" s="8"/>
      <c r="G27" s="52"/>
      <c r="H27" s="25"/>
      <c r="I27" s="53">
        <v>268</v>
      </c>
      <c r="J27" s="54">
        <v>618</v>
      </c>
      <c r="K27" s="54">
        <v>37.4</v>
      </c>
      <c r="L27" s="53">
        <f t="shared" si="0"/>
        <v>6.05177993527508</v>
      </c>
    </row>
    <row r="28" spans="1:12" ht="38.25">
      <c r="A28" s="18" t="s">
        <v>39</v>
      </c>
      <c r="B28" s="30" t="s">
        <v>59</v>
      </c>
      <c r="C28" s="20">
        <v>901</v>
      </c>
      <c r="D28" s="1">
        <v>412</v>
      </c>
      <c r="E28" s="40" t="s">
        <v>60</v>
      </c>
      <c r="F28" s="8"/>
      <c r="G28" s="52"/>
      <c r="H28" s="25"/>
      <c r="I28" s="53">
        <v>97</v>
      </c>
      <c r="J28" s="54">
        <v>82.8</v>
      </c>
      <c r="K28" s="54">
        <v>82.8</v>
      </c>
      <c r="L28" s="53">
        <f t="shared" si="0"/>
        <v>100</v>
      </c>
    </row>
    <row r="29" spans="1:12" ht="39" customHeight="1">
      <c r="A29" s="18" t="s">
        <v>40</v>
      </c>
      <c r="B29" s="35" t="s">
        <v>79</v>
      </c>
      <c r="C29" s="38">
        <v>901</v>
      </c>
      <c r="D29" s="39">
        <v>412</v>
      </c>
      <c r="E29" s="40" t="s">
        <v>61</v>
      </c>
      <c r="F29" s="9"/>
      <c r="G29" s="52"/>
      <c r="H29" s="25"/>
      <c r="I29" s="53">
        <v>46</v>
      </c>
      <c r="J29" s="54">
        <v>0</v>
      </c>
      <c r="K29" s="54">
        <v>0</v>
      </c>
      <c r="L29" s="53">
        <v>0</v>
      </c>
    </row>
    <row r="30" spans="1:12" ht="38.25">
      <c r="A30" s="18" t="s">
        <v>41</v>
      </c>
      <c r="B30" s="33" t="s">
        <v>16</v>
      </c>
      <c r="C30" s="20"/>
      <c r="D30" s="1"/>
      <c r="E30" s="2" t="s">
        <v>44</v>
      </c>
      <c r="F30" s="2"/>
      <c r="G30" s="52"/>
      <c r="H30" s="25"/>
      <c r="I30" s="53">
        <f>I31+I32+I33</f>
        <v>18554</v>
      </c>
      <c r="J30" s="53">
        <f>J31+J32+J33</f>
        <v>12666</v>
      </c>
      <c r="K30" s="53">
        <f>K31+K32+K33</f>
        <v>11236.5</v>
      </c>
      <c r="L30" s="53">
        <f t="shared" si="0"/>
        <v>88.71387967787778</v>
      </c>
    </row>
    <row r="31" spans="1:14" ht="12.75">
      <c r="A31" s="18"/>
      <c r="B31" s="30"/>
      <c r="C31" s="21">
        <v>901</v>
      </c>
      <c r="D31" s="3">
        <v>501</v>
      </c>
      <c r="E31" s="4" t="s">
        <v>44</v>
      </c>
      <c r="F31" s="4"/>
      <c r="G31" s="52"/>
      <c r="H31" s="25"/>
      <c r="I31" s="56">
        <v>1793</v>
      </c>
      <c r="J31" s="57">
        <v>1738.8</v>
      </c>
      <c r="K31" s="66">
        <v>1437.4</v>
      </c>
      <c r="L31" s="56">
        <f t="shared" si="0"/>
        <v>82.66620657925007</v>
      </c>
      <c r="M31" s="51"/>
      <c r="N31" s="51"/>
    </row>
    <row r="32" spans="1:12" ht="12.75">
      <c r="A32" s="18"/>
      <c r="B32" s="32"/>
      <c r="C32" s="21">
        <v>901</v>
      </c>
      <c r="D32" s="3">
        <v>502</v>
      </c>
      <c r="E32" s="4" t="s">
        <v>44</v>
      </c>
      <c r="F32" s="4" t="s">
        <v>48</v>
      </c>
      <c r="G32" s="52"/>
      <c r="H32" s="25"/>
      <c r="I32" s="56">
        <v>13726</v>
      </c>
      <c r="J32" s="57">
        <v>8114.9</v>
      </c>
      <c r="K32" s="57">
        <v>7280.5</v>
      </c>
      <c r="L32" s="56">
        <f t="shared" si="0"/>
        <v>89.7176798235345</v>
      </c>
    </row>
    <row r="33" spans="1:12" ht="12.75">
      <c r="A33" s="18"/>
      <c r="B33" s="30"/>
      <c r="C33" s="21">
        <v>901</v>
      </c>
      <c r="D33" s="3">
        <v>503</v>
      </c>
      <c r="E33" s="4" t="s">
        <v>44</v>
      </c>
      <c r="F33" s="2"/>
      <c r="G33" s="52"/>
      <c r="H33" s="25"/>
      <c r="I33" s="56">
        <v>3035</v>
      </c>
      <c r="J33" s="57">
        <v>2812.3</v>
      </c>
      <c r="K33" s="57">
        <v>2518.6</v>
      </c>
      <c r="L33" s="56">
        <f t="shared" si="0"/>
        <v>89.55659069089357</v>
      </c>
    </row>
    <row r="34" spans="1:12" ht="38.25">
      <c r="A34" s="18" t="s">
        <v>73</v>
      </c>
      <c r="B34" s="30" t="s">
        <v>22</v>
      </c>
      <c r="C34" s="20">
        <v>901</v>
      </c>
      <c r="D34" s="46">
        <v>505</v>
      </c>
      <c r="E34" s="37" t="s">
        <v>23</v>
      </c>
      <c r="F34" s="37"/>
      <c r="G34" s="60"/>
      <c r="H34" s="60"/>
      <c r="I34" s="61">
        <v>50</v>
      </c>
      <c r="J34" s="54">
        <v>50</v>
      </c>
      <c r="K34" s="54">
        <v>6</v>
      </c>
      <c r="L34" s="53">
        <f t="shared" si="0"/>
        <v>12</v>
      </c>
    </row>
    <row r="35" spans="1:12" ht="25.5">
      <c r="A35" s="18" t="s">
        <v>74</v>
      </c>
      <c r="B35" s="30" t="s">
        <v>24</v>
      </c>
      <c r="C35" s="20">
        <v>901</v>
      </c>
      <c r="D35" s="1">
        <v>603</v>
      </c>
      <c r="E35" s="2" t="s">
        <v>25</v>
      </c>
      <c r="F35" s="2"/>
      <c r="G35" s="52"/>
      <c r="H35" s="25"/>
      <c r="I35" s="53">
        <v>440</v>
      </c>
      <c r="J35" s="54">
        <v>334.9</v>
      </c>
      <c r="K35" s="54">
        <v>273.2</v>
      </c>
      <c r="L35" s="53">
        <f t="shared" si="0"/>
        <v>81.5765900268737</v>
      </c>
    </row>
    <row r="36" spans="1:12" ht="25.5">
      <c r="A36" s="18" t="s">
        <v>75</v>
      </c>
      <c r="B36" s="30" t="s">
        <v>26</v>
      </c>
      <c r="C36" s="20"/>
      <c r="D36" s="1"/>
      <c r="E36" s="2" t="s">
        <v>27</v>
      </c>
      <c r="F36" s="2"/>
      <c r="G36" s="52"/>
      <c r="H36" s="25"/>
      <c r="I36" s="53">
        <f>I37+I38+I39</f>
        <v>108134.5</v>
      </c>
      <c r="J36" s="53">
        <f>J37+J38+J39</f>
        <v>110860.49999999999</v>
      </c>
      <c r="K36" s="53">
        <f>K37+K38+K39</f>
        <v>108147.6</v>
      </c>
      <c r="L36" s="53">
        <f t="shared" si="0"/>
        <v>97.55287049941144</v>
      </c>
    </row>
    <row r="37" spans="1:14" ht="12.75">
      <c r="A37" s="18"/>
      <c r="B37" s="30"/>
      <c r="C37" s="21">
        <v>901</v>
      </c>
      <c r="D37" s="3">
        <v>701</v>
      </c>
      <c r="E37" s="4" t="s">
        <v>27</v>
      </c>
      <c r="F37" s="4"/>
      <c r="G37" s="58"/>
      <c r="H37" s="59"/>
      <c r="I37" s="56">
        <v>34053</v>
      </c>
      <c r="J37" s="66">
        <v>35980.6</v>
      </c>
      <c r="K37" s="66">
        <v>34243</v>
      </c>
      <c r="L37" s="56">
        <f t="shared" si="0"/>
        <v>95.1707308938706</v>
      </c>
      <c r="M37" s="51"/>
      <c r="N37" s="51"/>
    </row>
    <row r="38" spans="1:12" ht="12.75">
      <c r="A38" s="18"/>
      <c r="B38" s="30"/>
      <c r="C38" s="21">
        <v>901</v>
      </c>
      <c r="D38" s="3">
        <v>702</v>
      </c>
      <c r="E38" s="4" t="s">
        <v>27</v>
      </c>
      <c r="F38" s="4"/>
      <c r="G38" s="58"/>
      <c r="H38" s="59"/>
      <c r="I38" s="56">
        <v>71781</v>
      </c>
      <c r="J38" s="57">
        <v>72545.7</v>
      </c>
      <c r="K38" s="57">
        <v>71627.3</v>
      </c>
      <c r="L38" s="56">
        <f t="shared" si="0"/>
        <v>98.73403937104474</v>
      </c>
    </row>
    <row r="39" spans="1:12" ht="12.75">
      <c r="A39" s="18"/>
      <c r="B39" s="30"/>
      <c r="C39" s="21">
        <v>901</v>
      </c>
      <c r="D39" s="3">
        <v>707</v>
      </c>
      <c r="E39" s="4" t="s">
        <v>27</v>
      </c>
      <c r="F39" s="4"/>
      <c r="G39" s="58"/>
      <c r="H39" s="59"/>
      <c r="I39" s="56">
        <v>2300.5</v>
      </c>
      <c r="J39" s="57">
        <v>2334.2</v>
      </c>
      <c r="K39" s="57">
        <v>2277.3</v>
      </c>
      <c r="L39" s="56">
        <f t="shared" si="0"/>
        <v>97.56233399023222</v>
      </c>
    </row>
    <row r="40" spans="1:12" ht="38.25">
      <c r="A40" s="18" t="s">
        <v>76</v>
      </c>
      <c r="B40" s="30" t="s">
        <v>29</v>
      </c>
      <c r="C40" s="20">
        <v>901</v>
      </c>
      <c r="D40" s="1">
        <v>801</v>
      </c>
      <c r="E40" s="2" t="s">
        <v>62</v>
      </c>
      <c r="F40" s="4"/>
      <c r="G40" s="52"/>
      <c r="H40" s="25"/>
      <c r="I40" s="53">
        <v>22509.7</v>
      </c>
      <c r="J40" s="54">
        <v>24203.1</v>
      </c>
      <c r="K40" s="54">
        <v>23250.8</v>
      </c>
      <c r="L40" s="53">
        <f t="shared" si="0"/>
        <v>96.0653800546211</v>
      </c>
    </row>
    <row r="41" spans="1:12" ht="25.5">
      <c r="A41" s="18" t="s">
        <v>77</v>
      </c>
      <c r="B41" s="30" t="s">
        <v>81</v>
      </c>
      <c r="C41" s="21"/>
      <c r="D41" s="1"/>
      <c r="E41" s="2" t="s">
        <v>30</v>
      </c>
      <c r="F41" s="2"/>
      <c r="G41" s="52"/>
      <c r="H41" s="25"/>
      <c r="I41" s="61">
        <f>I42+I43</f>
        <v>26024</v>
      </c>
      <c r="J41" s="61">
        <f>J42+J43</f>
        <v>27287</v>
      </c>
      <c r="K41" s="61">
        <f>K42+K43</f>
        <v>23354.100000000002</v>
      </c>
      <c r="L41" s="53">
        <f t="shared" si="0"/>
        <v>85.5869095173526</v>
      </c>
    </row>
    <row r="42" spans="1:12" ht="12.75">
      <c r="A42" s="18"/>
      <c r="B42" s="30"/>
      <c r="C42" s="21">
        <v>901</v>
      </c>
      <c r="D42" s="3">
        <v>1003</v>
      </c>
      <c r="E42" s="4" t="s">
        <v>30</v>
      </c>
      <c r="F42" s="2"/>
      <c r="G42" s="52"/>
      <c r="H42" s="25"/>
      <c r="I42" s="62">
        <v>23637.6</v>
      </c>
      <c r="J42" s="57">
        <v>24900.6</v>
      </c>
      <c r="K42" s="57">
        <v>21642.7</v>
      </c>
      <c r="L42" s="56">
        <f t="shared" si="0"/>
        <v>86.91637952499137</v>
      </c>
    </row>
    <row r="43" spans="1:12" ht="12.75">
      <c r="A43" s="18"/>
      <c r="B43" s="30"/>
      <c r="C43" s="21">
        <v>901</v>
      </c>
      <c r="D43" s="3">
        <v>1006</v>
      </c>
      <c r="E43" s="4" t="s">
        <v>30</v>
      </c>
      <c r="F43" s="2"/>
      <c r="G43" s="52"/>
      <c r="H43" s="25"/>
      <c r="I43" s="62">
        <v>2386.4</v>
      </c>
      <c r="J43" s="57">
        <v>2386.4</v>
      </c>
      <c r="K43" s="57">
        <v>1711.4</v>
      </c>
      <c r="L43" s="56">
        <f t="shared" si="0"/>
        <v>71.71471672812605</v>
      </c>
    </row>
    <row r="44" spans="1:12" ht="38.25">
      <c r="A44" s="18" t="s">
        <v>78</v>
      </c>
      <c r="B44" s="30" t="s">
        <v>63</v>
      </c>
      <c r="C44" s="20">
        <v>901</v>
      </c>
      <c r="D44" s="1">
        <v>1003</v>
      </c>
      <c r="E44" s="37" t="s">
        <v>64</v>
      </c>
      <c r="F44" s="4"/>
      <c r="G44" s="52"/>
      <c r="H44" s="25"/>
      <c r="I44" s="63">
        <v>144</v>
      </c>
      <c r="J44" s="54">
        <v>143.9</v>
      </c>
      <c r="K44" s="54">
        <v>143.9</v>
      </c>
      <c r="L44" s="53">
        <f t="shared" si="0"/>
        <v>100</v>
      </c>
    </row>
    <row r="45" spans="1:12" ht="25.5">
      <c r="A45" s="47" t="s">
        <v>94</v>
      </c>
      <c r="B45" s="30" t="s">
        <v>80</v>
      </c>
      <c r="C45" s="20">
        <v>901</v>
      </c>
      <c r="D45" s="1">
        <v>1003</v>
      </c>
      <c r="E45" s="40" t="s">
        <v>65</v>
      </c>
      <c r="F45" s="4"/>
      <c r="G45" s="52"/>
      <c r="H45" s="25"/>
      <c r="I45" s="53">
        <v>388.8</v>
      </c>
      <c r="J45" s="54">
        <v>0</v>
      </c>
      <c r="K45" s="54">
        <v>0</v>
      </c>
      <c r="L45" s="53">
        <v>0</v>
      </c>
    </row>
    <row r="46" spans="1:12" ht="47.25">
      <c r="A46" s="18">
        <v>2</v>
      </c>
      <c r="B46" s="43" t="s">
        <v>49</v>
      </c>
      <c r="C46" s="20"/>
      <c r="D46" s="1">
        <v>113</v>
      </c>
      <c r="E46" s="2" t="s">
        <v>50</v>
      </c>
      <c r="F46" s="2"/>
      <c r="G46" s="52"/>
      <c r="H46" s="25"/>
      <c r="I46" s="53">
        <f>I47+I48+I49+I50</f>
        <v>207.5</v>
      </c>
      <c r="J46" s="53">
        <f>J47+J48+J49+J50</f>
        <v>167.25</v>
      </c>
      <c r="K46" s="53">
        <f>K47+K48+K49+K50</f>
        <v>90.64999999999999</v>
      </c>
      <c r="L46" s="53">
        <f t="shared" si="0"/>
        <v>54.20029895366218</v>
      </c>
    </row>
    <row r="47" spans="1:12" ht="12.75">
      <c r="A47" s="18"/>
      <c r="B47" s="30"/>
      <c r="C47" s="21">
        <v>901</v>
      </c>
      <c r="D47" s="3">
        <v>113</v>
      </c>
      <c r="E47" s="4" t="s">
        <v>52</v>
      </c>
      <c r="F47" s="2"/>
      <c r="G47" s="52"/>
      <c r="H47" s="25"/>
      <c r="I47" s="56">
        <v>100</v>
      </c>
      <c r="J47" s="57">
        <v>100</v>
      </c>
      <c r="K47" s="57">
        <v>23.4</v>
      </c>
      <c r="L47" s="53">
        <f t="shared" si="0"/>
        <v>23.4</v>
      </c>
    </row>
    <row r="48" spans="1:12" ht="12.75">
      <c r="A48" s="29"/>
      <c r="B48" s="32"/>
      <c r="C48" s="21">
        <v>912</v>
      </c>
      <c r="D48" s="3">
        <v>113</v>
      </c>
      <c r="E48" s="4" t="s">
        <v>52</v>
      </c>
      <c r="F48" s="4"/>
      <c r="G48" s="58"/>
      <c r="H48" s="59"/>
      <c r="I48" s="56">
        <v>40</v>
      </c>
      <c r="J48" s="57">
        <v>0</v>
      </c>
      <c r="K48" s="57">
        <v>0</v>
      </c>
      <c r="L48" s="56">
        <v>0</v>
      </c>
    </row>
    <row r="49" spans="1:12" ht="12.75">
      <c r="A49" s="29"/>
      <c r="B49" s="32"/>
      <c r="C49" s="21">
        <v>913</v>
      </c>
      <c r="D49" s="3">
        <v>113</v>
      </c>
      <c r="E49" s="4" t="s">
        <v>52</v>
      </c>
      <c r="F49" s="4"/>
      <c r="G49" s="58"/>
      <c r="H49" s="59"/>
      <c r="I49" s="56">
        <f>15+12.5</f>
        <v>27.5</v>
      </c>
      <c r="J49" s="57">
        <v>28.7</v>
      </c>
      <c r="K49" s="57">
        <v>28.7</v>
      </c>
      <c r="L49" s="56">
        <f t="shared" si="0"/>
        <v>100</v>
      </c>
    </row>
    <row r="50" spans="1:12" ht="12.75">
      <c r="A50" s="29"/>
      <c r="B50" s="32"/>
      <c r="C50" s="21">
        <v>919</v>
      </c>
      <c r="D50" s="3">
        <v>113</v>
      </c>
      <c r="E50" s="4" t="s">
        <v>52</v>
      </c>
      <c r="F50" s="4"/>
      <c r="G50" s="58"/>
      <c r="H50" s="59"/>
      <c r="I50" s="56">
        <v>40</v>
      </c>
      <c r="J50" s="57">
        <v>38.55</v>
      </c>
      <c r="K50" s="57">
        <v>38.55</v>
      </c>
      <c r="L50" s="56">
        <f t="shared" si="0"/>
        <v>100</v>
      </c>
    </row>
    <row r="51" spans="1:12" ht="52.5" customHeight="1">
      <c r="A51" s="18">
        <v>3</v>
      </c>
      <c r="B51" s="44" t="s">
        <v>31</v>
      </c>
      <c r="C51" s="26">
        <v>919</v>
      </c>
      <c r="D51" s="1">
        <v>106</v>
      </c>
      <c r="E51" s="2" t="s">
        <v>68</v>
      </c>
      <c r="F51" s="2"/>
      <c r="G51" s="52"/>
      <c r="H51" s="25"/>
      <c r="I51" s="53">
        <f>I52</f>
        <v>3590</v>
      </c>
      <c r="J51" s="54">
        <v>3271.4</v>
      </c>
      <c r="K51" s="54">
        <v>3231.9</v>
      </c>
      <c r="L51" s="53">
        <f t="shared" si="0"/>
        <v>98.79256587393776</v>
      </c>
    </row>
    <row r="52" spans="1:12" ht="38.25" hidden="1">
      <c r="A52" s="18"/>
      <c r="B52" s="42" t="s">
        <v>69</v>
      </c>
      <c r="C52" s="26">
        <v>919</v>
      </c>
      <c r="D52" s="1">
        <v>106</v>
      </c>
      <c r="E52" s="2" t="s">
        <v>70</v>
      </c>
      <c r="F52" s="2"/>
      <c r="G52" s="52"/>
      <c r="H52" s="25"/>
      <c r="I52" s="53">
        <f>I53</f>
        <v>3590</v>
      </c>
      <c r="J52" s="57"/>
      <c r="K52" s="57"/>
      <c r="L52" s="53" t="e">
        <f t="shared" si="0"/>
        <v>#DIV/0!</v>
      </c>
    </row>
    <row r="53" spans="1:12" ht="25.5" hidden="1">
      <c r="A53" s="18"/>
      <c r="B53" s="30" t="s">
        <v>71</v>
      </c>
      <c r="C53" s="26">
        <v>919</v>
      </c>
      <c r="D53" s="1">
        <v>106</v>
      </c>
      <c r="E53" s="2" t="s">
        <v>72</v>
      </c>
      <c r="F53" s="2"/>
      <c r="G53" s="52"/>
      <c r="H53" s="25"/>
      <c r="I53" s="53">
        <f>I54+I55</f>
        <v>3590</v>
      </c>
      <c r="J53" s="57"/>
      <c r="K53" s="57"/>
      <c r="L53" s="53" t="e">
        <f t="shared" si="0"/>
        <v>#DIV/0!</v>
      </c>
    </row>
    <row r="54" spans="1:12" ht="12.75" hidden="1">
      <c r="A54" s="18"/>
      <c r="B54" s="32" t="s">
        <v>46</v>
      </c>
      <c r="C54" s="22">
        <v>919</v>
      </c>
      <c r="D54" s="3">
        <v>106</v>
      </c>
      <c r="E54" s="4" t="s">
        <v>72</v>
      </c>
      <c r="F54" s="4" t="s">
        <v>4</v>
      </c>
      <c r="G54" s="52"/>
      <c r="H54" s="25"/>
      <c r="I54" s="64">
        <v>2552</v>
      </c>
      <c r="J54" s="57"/>
      <c r="K54" s="57"/>
      <c r="L54" s="53" t="e">
        <f t="shared" si="0"/>
        <v>#DIV/0!</v>
      </c>
    </row>
    <row r="55" spans="1:12" ht="38.25" hidden="1">
      <c r="A55" s="18"/>
      <c r="B55" s="41" t="s">
        <v>67</v>
      </c>
      <c r="C55" s="22">
        <v>919</v>
      </c>
      <c r="D55" s="3">
        <v>106</v>
      </c>
      <c r="E55" s="4" t="s">
        <v>72</v>
      </c>
      <c r="F55" s="4" t="s">
        <v>48</v>
      </c>
      <c r="G55" s="52"/>
      <c r="H55" s="25"/>
      <c r="I55" s="64">
        <v>1038</v>
      </c>
      <c r="J55" s="57"/>
      <c r="K55" s="57"/>
      <c r="L55" s="53" t="e">
        <f t="shared" si="0"/>
        <v>#DIV/0!</v>
      </c>
    </row>
    <row r="56" spans="1:12" ht="38.25" hidden="1">
      <c r="A56" s="18"/>
      <c r="B56" s="33" t="s">
        <v>49</v>
      </c>
      <c r="C56" s="26">
        <v>919</v>
      </c>
      <c r="D56" s="1">
        <v>113</v>
      </c>
      <c r="E56" s="2" t="s">
        <v>50</v>
      </c>
      <c r="F56" s="4"/>
      <c r="G56" s="52"/>
      <c r="H56" s="25"/>
      <c r="I56" s="53">
        <f>I57</f>
        <v>40</v>
      </c>
      <c r="J56" s="57"/>
      <c r="K56" s="57"/>
      <c r="L56" s="53" t="e">
        <f t="shared" si="0"/>
        <v>#DIV/0!</v>
      </c>
    </row>
    <row r="57" spans="1:12" ht="38.25" hidden="1">
      <c r="A57" s="18"/>
      <c r="B57" s="33" t="s">
        <v>51</v>
      </c>
      <c r="C57" s="26">
        <v>919</v>
      </c>
      <c r="D57" s="1">
        <v>113</v>
      </c>
      <c r="E57" s="2" t="s">
        <v>66</v>
      </c>
      <c r="F57" s="4"/>
      <c r="G57" s="52"/>
      <c r="H57" s="25"/>
      <c r="I57" s="53">
        <f>I58</f>
        <v>40</v>
      </c>
      <c r="J57" s="57"/>
      <c r="K57" s="57"/>
      <c r="L57" s="53" t="e">
        <f t="shared" si="0"/>
        <v>#DIV/0!</v>
      </c>
    </row>
    <row r="58" spans="1:12" ht="25.5" hidden="1">
      <c r="A58" s="18"/>
      <c r="B58" s="30" t="s">
        <v>53</v>
      </c>
      <c r="C58" s="26">
        <v>919</v>
      </c>
      <c r="D58" s="1">
        <v>113</v>
      </c>
      <c r="E58" s="2" t="s">
        <v>52</v>
      </c>
      <c r="F58" s="4"/>
      <c r="G58" s="52"/>
      <c r="H58" s="25"/>
      <c r="I58" s="53">
        <f>I59</f>
        <v>40</v>
      </c>
      <c r="J58" s="57"/>
      <c r="K58" s="57"/>
      <c r="L58" s="53" t="e">
        <f t="shared" si="0"/>
        <v>#DIV/0!</v>
      </c>
    </row>
    <row r="59" spans="1:12" ht="25.5" hidden="1">
      <c r="A59" s="18"/>
      <c r="B59" s="32" t="s">
        <v>47</v>
      </c>
      <c r="C59" s="22">
        <v>919</v>
      </c>
      <c r="D59" s="3">
        <v>113</v>
      </c>
      <c r="E59" s="4" t="s">
        <v>52</v>
      </c>
      <c r="F59" s="4" t="s">
        <v>48</v>
      </c>
      <c r="G59" s="52"/>
      <c r="H59" s="25"/>
      <c r="I59" s="64">
        <v>40</v>
      </c>
      <c r="J59" s="57"/>
      <c r="K59" s="57"/>
      <c r="L59" s="53" t="e">
        <f t="shared" si="0"/>
        <v>#DIV/0!</v>
      </c>
    </row>
    <row r="60" spans="1:12" ht="15.75">
      <c r="A60" s="18"/>
      <c r="B60" s="31" t="s">
        <v>7</v>
      </c>
      <c r="C60" s="21"/>
      <c r="D60" s="24"/>
      <c r="E60" s="24"/>
      <c r="F60" s="24"/>
      <c r="G60" s="65"/>
      <c r="H60" s="24"/>
      <c r="I60" s="19">
        <f>I51+I46+I8</f>
        <v>218771.2</v>
      </c>
      <c r="J60" s="19">
        <f>J51+J46+J8</f>
        <v>219684.05</v>
      </c>
      <c r="K60" s="19">
        <f>K51+K46+K8</f>
        <v>205853.65</v>
      </c>
      <c r="L60" s="53">
        <f t="shared" si="0"/>
        <v>93.70441322435562</v>
      </c>
    </row>
    <row r="62" spans="2:10" ht="12.75">
      <c r="B62" s="14" t="s">
        <v>87</v>
      </c>
      <c r="J62" t="s">
        <v>86</v>
      </c>
    </row>
  </sheetData>
  <mergeCells count="6">
    <mergeCell ref="C4:L4"/>
    <mergeCell ref="B5:H5"/>
    <mergeCell ref="B6:L6"/>
    <mergeCell ref="C1:L1"/>
    <mergeCell ref="C2:L2"/>
    <mergeCell ref="C3:L3"/>
  </mergeCells>
  <printOptions/>
  <pageMargins left="0.7086614173228347" right="0.3937007874015748" top="0.5511811023622047" bottom="0.5905511811023623" header="0.31496062992125984" footer="0.31496062992125984"/>
  <pageSetup fitToHeight="1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2016-04-03T13:51:23Z</cp:lastPrinted>
  <dcterms:created xsi:type="dcterms:W3CDTF">1996-10-08T23:32:33Z</dcterms:created>
  <dcterms:modified xsi:type="dcterms:W3CDTF">2016-05-31T04:30:48Z</dcterms:modified>
  <cp:category/>
  <cp:version/>
  <cp:contentType/>
  <cp:contentStatus/>
</cp:coreProperties>
</file>