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прилож.4!$A$8:$G$348</definedName>
    <definedName name="_xlnm.Print_Area" localSheetId="0">прилож.4!$A:$H</definedName>
  </definedNames>
  <calcPr calcId="125725"/>
</workbook>
</file>

<file path=xl/calcChain.xml><?xml version="1.0" encoding="utf-8"?>
<calcChain xmlns="http://schemas.openxmlformats.org/spreadsheetml/2006/main">
  <c r="F311" i="6"/>
  <c r="H259"/>
  <c r="G187"/>
  <c r="J347"/>
  <c r="J349"/>
  <c r="I347"/>
  <c r="I349"/>
  <c r="G228"/>
  <c r="H344"/>
  <c r="H343" s="1"/>
  <c r="H342" s="1"/>
  <c r="H341" s="1"/>
  <c r="H339"/>
  <c r="H338" s="1"/>
  <c r="H336"/>
  <c r="H335" s="1"/>
  <c r="H331"/>
  <c r="H330" s="1"/>
  <c r="H324" s="1"/>
  <c r="H323" s="1"/>
  <c r="H322" s="1"/>
  <c r="H327"/>
  <c r="H325"/>
  <c r="H319"/>
  <c r="H316"/>
  <c r="H311"/>
  <c r="H309"/>
  <c r="H308"/>
  <c r="H305"/>
  <c r="H304"/>
  <c r="H303" s="1"/>
  <c r="H300"/>
  <c r="H297"/>
  <c r="H294"/>
  <c r="H289"/>
  <c r="H288"/>
  <c r="H287" s="1"/>
  <c r="H286" s="1"/>
  <c r="H283"/>
  <c r="H281"/>
  <c r="H278"/>
  <c r="H276"/>
  <c r="H275" s="1"/>
  <c r="H271" s="1"/>
  <c r="H270" s="1"/>
  <c r="H269" s="1"/>
  <c r="H268" s="1"/>
  <c r="H272"/>
  <c r="H266"/>
  <c r="H265" s="1"/>
  <c r="H264" s="1"/>
  <c r="H263" s="1"/>
  <c r="H261"/>
  <c r="H258"/>
  <c r="H253"/>
  <c r="H251"/>
  <c r="H249"/>
  <c r="H248" s="1"/>
  <c r="H245"/>
  <c r="H244" s="1"/>
  <c r="H241"/>
  <c r="H240" s="1"/>
  <c r="H235"/>
  <c r="H233"/>
  <c r="H229"/>
  <c r="H228"/>
  <c r="H227" s="1"/>
  <c r="H226" s="1"/>
  <c r="H225" s="1"/>
  <c r="H222"/>
  <c r="H221" s="1"/>
  <c r="H220" s="1"/>
  <c r="H219" s="1"/>
  <c r="H218" s="1"/>
  <c r="H216"/>
  <c r="H215"/>
  <c r="H214" s="1"/>
  <c r="H213" s="1"/>
  <c r="H211"/>
  <c r="H209"/>
  <c r="H206"/>
  <c r="H205"/>
  <c r="H204" s="1"/>
  <c r="H202"/>
  <c r="H200"/>
  <c r="H194"/>
  <c r="H192"/>
  <c r="H190"/>
  <c r="H188"/>
  <c r="H187"/>
  <c r="H185"/>
  <c r="H183"/>
  <c r="H181"/>
  <c r="H178"/>
  <c r="H176"/>
  <c r="H175"/>
  <c r="H174" s="1"/>
  <c r="H173" s="1"/>
  <c r="H171"/>
  <c r="H169"/>
  <c r="H163"/>
  <c r="H162"/>
  <c r="H160"/>
  <c r="H159"/>
  <c r="H157"/>
  <c r="H155"/>
  <c r="H153"/>
  <c r="H147"/>
  <c r="H145"/>
  <c r="H143"/>
  <c r="H137"/>
  <c r="H135"/>
  <c r="H133"/>
  <c r="H131"/>
  <c r="H129"/>
  <c r="H124"/>
  <c r="H122"/>
  <c r="H116"/>
  <c r="H115" s="1"/>
  <c r="H113"/>
  <c r="H111"/>
  <c r="H105"/>
  <c r="H102"/>
  <c r="H100"/>
  <c r="H97"/>
  <c r="H91"/>
  <c r="H90" s="1"/>
  <c r="H89" s="1"/>
  <c r="H87"/>
  <c r="H85"/>
  <c r="H78"/>
  <c r="H77"/>
  <c r="H76" s="1"/>
  <c r="H75" s="1"/>
  <c r="H73"/>
  <c r="H72"/>
  <c r="H70"/>
  <c r="H69"/>
  <c r="H68" s="1"/>
  <c r="H66"/>
  <c r="H63"/>
  <c r="H61"/>
  <c r="H58"/>
  <c r="H57"/>
  <c r="H54" s="1"/>
  <c r="H53" s="1"/>
  <c r="H51"/>
  <c r="H49"/>
  <c r="H47"/>
  <c r="H42"/>
  <c r="H41" s="1"/>
  <c r="H40" s="1"/>
  <c r="H37"/>
  <c r="H35"/>
  <c r="H31"/>
  <c r="H30"/>
  <c r="H29" s="1"/>
  <c r="H28" s="1"/>
  <c r="H26"/>
  <c r="H25"/>
  <c r="H23"/>
  <c r="H22"/>
  <c r="H20"/>
  <c r="H19" s="1"/>
  <c r="H18" s="1"/>
  <c r="H16"/>
  <c r="H15" s="1"/>
  <c r="H14" s="1"/>
  <c r="H12"/>
  <c r="H11"/>
  <c r="H10" s="1"/>
  <c r="F325"/>
  <c r="F194"/>
  <c r="F190"/>
  <c r="F192"/>
  <c r="F339"/>
  <c r="F338" s="1"/>
  <c r="F344"/>
  <c r="F343" s="1"/>
  <c r="F342" s="1"/>
  <c r="F341" s="1"/>
  <c r="F336"/>
  <c r="F335" s="1"/>
  <c r="F334" s="1"/>
  <c r="F333" s="1"/>
  <c r="F331"/>
  <c r="F330" s="1"/>
  <c r="F327"/>
  <c r="F324" s="1"/>
  <c r="F323" s="1"/>
  <c r="F322" s="1"/>
  <c r="F319"/>
  <c r="F316"/>
  <c r="F309"/>
  <c r="F308" s="1"/>
  <c r="F305"/>
  <c r="F304" s="1"/>
  <c r="F303" s="1"/>
  <c r="F300"/>
  <c r="F297"/>
  <c r="F294"/>
  <c r="F289"/>
  <c r="F288"/>
  <c r="F287" s="1"/>
  <c r="F286" s="1"/>
  <c r="F283"/>
  <c r="F281"/>
  <c r="F278"/>
  <c r="F276"/>
  <c r="F275" s="1"/>
  <c r="F272"/>
  <c r="F271" s="1"/>
  <c r="F270" s="1"/>
  <c r="F269" s="1"/>
  <c r="F268" s="1"/>
  <c r="F266"/>
  <c r="F265"/>
  <c r="F264" s="1"/>
  <c r="F263" s="1"/>
  <c r="F261"/>
  <c r="F259"/>
  <c r="F258" s="1"/>
  <c r="F257" s="1"/>
  <c r="F256" s="1"/>
  <c r="F255" s="1"/>
  <c r="F253"/>
  <c r="F251"/>
  <c r="F249"/>
  <c r="F248"/>
  <c r="F245"/>
  <c r="F244"/>
  <c r="F241"/>
  <c r="F240"/>
  <c r="F239" s="1"/>
  <c r="F238" s="1"/>
  <c r="F237" s="1"/>
  <c r="F235"/>
  <c r="F233"/>
  <c r="F229"/>
  <c r="F228" s="1"/>
  <c r="F227" s="1"/>
  <c r="F226" s="1"/>
  <c r="F225" s="1"/>
  <c r="F222"/>
  <c r="F221"/>
  <c r="F220" s="1"/>
  <c r="F219" s="1"/>
  <c r="F218" s="1"/>
  <c r="F216"/>
  <c r="F215" s="1"/>
  <c r="F214" s="1"/>
  <c r="F213" s="1"/>
  <c r="F211"/>
  <c r="F209"/>
  <c r="F206"/>
  <c r="F205"/>
  <c r="F204"/>
  <c r="F202"/>
  <c r="F200"/>
  <c r="F199" s="1"/>
  <c r="F198" s="1"/>
  <c r="F197" s="1"/>
  <c r="F196" s="1"/>
  <c r="F188"/>
  <c r="F187"/>
  <c r="F185"/>
  <c r="F183"/>
  <c r="F181"/>
  <c r="F178"/>
  <c r="F176"/>
  <c r="F175" s="1"/>
  <c r="F174" s="1"/>
  <c r="F173" s="1"/>
  <c r="F171"/>
  <c r="F169"/>
  <c r="F163"/>
  <c r="F162"/>
  <c r="F160"/>
  <c r="F159"/>
  <c r="F157"/>
  <c r="F155"/>
  <c r="F153"/>
  <c r="F147"/>
  <c r="F145"/>
  <c r="F143"/>
  <c r="F137"/>
  <c r="F135"/>
  <c r="F133"/>
  <c r="F131"/>
  <c r="F129"/>
  <c r="F124"/>
  <c r="F122"/>
  <c r="F116"/>
  <c r="F115"/>
  <c r="F113"/>
  <c r="F111"/>
  <c r="F105"/>
  <c r="F102"/>
  <c r="F100"/>
  <c r="F97"/>
  <c r="F91"/>
  <c r="F90"/>
  <c r="F89" s="1"/>
  <c r="F87"/>
  <c r="F85"/>
  <c r="F78"/>
  <c r="F77" s="1"/>
  <c r="F76" s="1"/>
  <c r="F75" s="1"/>
  <c r="F70"/>
  <c r="F69" s="1"/>
  <c r="F68" s="1"/>
  <c r="F73"/>
  <c r="F72"/>
  <c r="F37"/>
  <c r="F57"/>
  <c r="F54" s="1"/>
  <c r="F53" s="1"/>
  <c r="F44" s="1"/>
  <c r="F63"/>
  <c r="F61"/>
  <c r="F66"/>
  <c r="F58"/>
  <c r="F47"/>
  <c r="F51"/>
  <c r="F49"/>
  <c r="F31"/>
  <c r="F30"/>
  <c r="F29" s="1"/>
  <c r="F12"/>
  <c r="F11" s="1"/>
  <c r="F10" s="1"/>
  <c r="G12"/>
  <c r="G11"/>
  <c r="G10" s="1"/>
  <c r="F16"/>
  <c r="F15" s="1"/>
  <c r="F14" s="1"/>
  <c r="G16"/>
  <c r="G15"/>
  <c r="G14" s="1"/>
  <c r="F20"/>
  <c r="G20"/>
  <c r="F23"/>
  <c r="G23"/>
  <c r="F26"/>
  <c r="F25" s="1"/>
  <c r="G26"/>
  <c r="G31"/>
  <c r="F35"/>
  <c r="F34" s="1"/>
  <c r="G35"/>
  <c r="G29" s="1"/>
  <c r="G28" s="1"/>
  <c r="F42"/>
  <c r="F41"/>
  <c r="F40" s="1"/>
  <c r="G42"/>
  <c r="G41" s="1"/>
  <c r="G40" s="1"/>
  <c r="G78"/>
  <c r="G77"/>
  <c r="G76" s="1"/>
  <c r="G75" s="1"/>
  <c r="G85"/>
  <c r="G84"/>
  <c r="G82" s="1"/>
  <c r="G81" s="1"/>
  <c r="G120"/>
  <c r="G116"/>
  <c r="G124"/>
  <c r="G123"/>
  <c r="G122" s="1"/>
  <c r="G115" s="1"/>
  <c r="G135"/>
  <c r="G134" s="1"/>
  <c r="G133" s="1"/>
  <c r="G153"/>
  <c r="G152"/>
  <c r="G156"/>
  <c r="G170"/>
  <c r="G172"/>
  <c r="G177"/>
  <c r="G176" s="1"/>
  <c r="G175" s="1"/>
  <c r="G199"/>
  <c r="G198" s="1"/>
  <c r="G197" s="1"/>
  <c r="G205"/>
  <c r="G209"/>
  <c r="G224"/>
  <c r="G223"/>
  <c r="G222" s="1"/>
  <c r="G221" s="1"/>
  <c r="G239"/>
  <c r="G238"/>
  <c r="G235" s="1"/>
  <c r="G253"/>
  <c r="G252"/>
  <c r="G264"/>
  <c r="G263"/>
  <c r="G275"/>
  <c r="G272"/>
  <c r="G271" s="1"/>
  <c r="G284"/>
  <c r="G283"/>
  <c r="G282" s="1"/>
  <c r="G291"/>
  <c r="G290" s="1"/>
  <c r="G287" s="1"/>
  <c r="G286" s="1"/>
  <c r="G318"/>
  <c r="G317" s="1"/>
  <c r="G316" s="1"/>
  <c r="G323"/>
  <c r="G322"/>
  <c r="G321" s="1"/>
  <c r="G329"/>
  <c r="G345"/>
  <c r="G341"/>
  <c r="G44"/>
  <c r="G169"/>
  <c r="G168" s="1"/>
  <c r="F22"/>
  <c r="F19" s="1"/>
  <c r="F18" s="1"/>
  <c r="G19"/>
  <c r="G18"/>
  <c r="F60"/>
  <c r="F84"/>
  <c r="F83" s="1"/>
  <c r="F82" s="1"/>
  <c r="F81" s="1"/>
  <c r="F152"/>
  <c r="F151" s="1"/>
  <c r="F150" s="1"/>
  <c r="F149" s="1"/>
  <c r="F293"/>
  <c r="F292"/>
  <c r="F291" s="1"/>
  <c r="F315"/>
  <c r="F314"/>
  <c r="F313" s="1"/>
  <c r="F168"/>
  <c r="F167" s="1"/>
  <c r="F166" s="1"/>
  <c r="F165" s="1"/>
  <c r="F128"/>
  <c r="F127" s="1"/>
  <c r="F126" s="1"/>
  <c r="F46"/>
  <c r="F45"/>
  <c r="F232"/>
  <c r="H110"/>
  <c r="H109" s="1"/>
  <c r="H108" s="1"/>
  <c r="H107" s="1"/>
  <c r="H142"/>
  <c r="H141" s="1"/>
  <c r="H140" s="1"/>
  <c r="H139" s="1"/>
  <c r="F96"/>
  <c r="F95" s="1"/>
  <c r="F94" s="1"/>
  <c r="F110"/>
  <c r="F109"/>
  <c r="F108" s="1"/>
  <c r="F107" s="1"/>
  <c r="F142"/>
  <c r="F141"/>
  <c r="F140" s="1"/>
  <c r="F139" s="1"/>
  <c r="H121"/>
  <c r="H120"/>
  <c r="H119" s="1"/>
  <c r="G145"/>
  <c r="H96"/>
  <c r="H95"/>
  <c r="H94" s="1"/>
  <c r="H152"/>
  <c r="H151" s="1"/>
  <c r="H150" s="1"/>
  <c r="H149" s="1"/>
  <c r="H257"/>
  <c r="H256" s="1"/>
  <c r="H255" s="1"/>
  <c r="F121"/>
  <c r="F120"/>
  <c r="F119" s="1"/>
  <c r="F118" s="1"/>
  <c r="H34"/>
  <c r="H84"/>
  <c r="H83" s="1"/>
  <c r="H82" s="1"/>
  <c r="H81" s="1"/>
  <c r="H168"/>
  <c r="H167"/>
  <c r="H166" s="1"/>
  <c r="H315"/>
  <c r="H314"/>
  <c r="H313" s="1"/>
  <c r="H293"/>
  <c r="H292" s="1"/>
  <c r="H291" s="1"/>
  <c r="H232"/>
  <c r="H60"/>
  <c r="H46"/>
  <c r="H45" s="1"/>
  <c r="H44" s="1"/>
  <c r="H128"/>
  <c r="H127"/>
  <c r="H126" s="1"/>
  <c r="G251"/>
  <c r="H118" l="1"/>
  <c r="G167"/>
  <c r="G9"/>
  <c r="F224"/>
  <c r="F285"/>
  <c r="H9"/>
  <c r="H199"/>
  <c r="H198" s="1"/>
  <c r="H197" s="1"/>
  <c r="H196" s="1"/>
  <c r="H165" s="1"/>
  <c r="H224"/>
  <c r="H239"/>
  <c r="H238" s="1"/>
  <c r="H237" s="1"/>
  <c r="H334"/>
  <c r="H333" s="1"/>
  <c r="G315"/>
  <c r="G234"/>
  <c r="F28"/>
  <c r="F9" s="1"/>
  <c r="F346" s="1"/>
  <c r="F348" s="1"/>
  <c r="H285"/>
  <c r="G346" l="1"/>
  <c r="G348" s="1"/>
  <c r="H346"/>
  <c r="H348" s="1"/>
</calcChain>
</file>

<file path=xl/sharedStrings.xml><?xml version="1.0" encoding="utf-8"?>
<sst xmlns="http://schemas.openxmlformats.org/spreadsheetml/2006/main" count="768" uniqueCount="337">
  <si>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</si>
  <si>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</si>
  <si>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</si>
  <si>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</si>
  <si>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</si>
  <si>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</si>
  <si>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</si>
  <si>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</si>
  <si>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</si>
  <si>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</si>
  <si>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</si>
  <si>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</si>
  <si>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</si>
  <si>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</si>
  <si>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</si>
  <si>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</si>
  <si>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</si>
  <si>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</si>
  <si>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</si>
  <si>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</si>
  <si>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</si>
  <si>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</si>
  <si>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</si>
  <si>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</si>
  <si>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</si>
  <si>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</si>
  <si>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</si>
  <si>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</si>
  <si>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</si>
  <si>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</si>
  <si>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</si>
  <si>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</si>
  <si>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</si>
  <si>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</si>
  <si>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</si>
  <si>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</si>
  <si>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</si>
  <si>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</si>
  <si>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</si>
  <si>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</si>
  <si>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</si>
  <si>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</si>
  <si>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</si>
  <si>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</si>
  <si>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</si>
  <si>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</si>
  <si>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</si>
  <si>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</si>
  <si>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</si>
  <si>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</si>
  <si>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</si>
  <si>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</si>
  <si>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</si>
  <si>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</si>
  <si>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</si>
  <si>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</si>
  <si>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</si>
  <si>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</si>
  <si>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</si>
  <si>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</si>
  <si>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</si>
  <si>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</si>
  <si>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</si>
  <si>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</si>
  <si>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</si>
  <si>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</si>
  <si>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</si>
  <si>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</si>
  <si>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7000000</t>
  </si>
  <si>
    <t>7002101</t>
  </si>
  <si>
    <t>7002102</t>
  </si>
  <si>
    <t>Обеспечение деятельности государственных органов (центральный аппарат)</t>
  </si>
  <si>
    <t>7002103</t>
  </si>
  <si>
    <t>Обеспечение деятельности муниципальных органов (центральный аппарат)</t>
  </si>
  <si>
    <t>7002104</t>
  </si>
  <si>
    <t>7002105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</si>
  <si>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</si>
  <si>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</si>
  <si>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 xml:space="preserve">Обеспечение деятельности муниципальных  органов (центральный аппарат)     </t>
  </si>
  <si>
    <t>240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</si>
  <si>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</si>
  <si>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</si>
  <si>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</si>
  <si>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</si>
  <si>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</si>
  <si>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</si>
  <si>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</si>
  <si>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0122000</t>
  </si>
  <si>
    <t>0122001</t>
  </si>
  <si>
    <t>Проведение инвентаризации и паспортизации объектов недвижимого имущества</t>
  </si>
  <si>
    <t>0122002</t>
  </si>
  <si>
    <t>Иные закупки товаров, работ и услуг для обеспечения муниципальных нужд</t>
  </si>
  <si>
    <t xml:space="preserve">Иные закупки товаров, работ и услуг для обеспечения муниципальных нужд
</t>
  </si>
  <si>
    <t>0122003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</si>
  <si>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</si>
  <si>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0112000</t>
  </si>
  <si>
    <t xml:space="preserve">Подпрограмма «Общегосударственные вопросы» </t>
  </si>
  <si>
    <t>0112012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</si>
  <si>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</si>
  <si>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</si>
  <si>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</si>
  <si>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>Бюджетные инвестиции</t>
  </si>
  <si>
    <t>0112013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</si>
  <si>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</si>
  <si>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</si>
  <si>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0112060</t>
  </si>
  <si>
    <t>0114110</t>
  </si>
  <si>
    <t>0110000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</si>
  <si>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</si>
  <si>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0114120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</si>
  <si>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</si>
  <si>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</si>
  <si>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</si>
  <si>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7002107</t>
  </si>
  <si>
    <t>7005118</t>
  </si>
  <si>
    <t>01Б2010</t>
  </si>
  <si>
    <t>01Б2020</t>
  </si>
  <si>
    <t>01Б2000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</si>
  <si>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</si>
  <si>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01Г2000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</si>
  <si>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</si>
  <si>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</si>
  <si>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</si>
  <si>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01Г2210</t>
  </si>
  <si>
    <t>01Г2220</t>
  </si>
  <si>
    <t>01Г2230</t>
  </si>
  <si>
    <t>0132201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</si>
  <si>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</si>
  <si>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Муниципальные мероприятия, направленные на профилактику экстремизма</t>
  </si>
  <si>
    <t>0192200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</si>
  <si>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</si>
  <si>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</si>
  <si>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</si>
  <si>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0192232</t>
  </si>
  <si>
    <t>0192233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</si>
  <si>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</si>
  <si>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</si>
  <si>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</si>
  <si>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</si>
  <si>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</si>
  <si>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</si>
  <si>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</si>
  <si>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</si>
  <si>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</si>
  <si>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0152310</t>
  </si>
  <si>
    <t>0152320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</si>
  <si>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</si>
  <si>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</si>
  <si>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</si>
  <si>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0152330</t>
  </si>
  <si>
    <t>0152340</t>
  </si>
  <si>
    <t>0152350</t>
  </si>
  <si>
    <t>0152370</t>
  </si>
  <si>
    <t xml:space="preserve">Развитие комплексного благоустройства и озеленения территории </t>
  </si>
  <si>
    <t>0152371</t>
  </si>
  <si>
    <t>0152373</t>
  </si>
  <si>
    <t>0152374</t>
  </si>
  <si>
    <t xml:space="preserve">Прочие мероприятия по благоустройству территории </t>
  </si>
  <si>
    <t>0152375</t>
  </si>
  <si>
    <t>Озеленение</t>
  </si>
  <si>
    <t>0152376</t>
  </si>
  <si>
    <t>Благоустройство дворовых территорий</t>
  </si>
  <si>
    <t>0152377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</si>
  <si>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</si>
  <si>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</si>
  <si>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</si>
  <si>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</si>
  <si>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</si>
  <si>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</si>
  <si>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0182220</t>
  </si>
  <si>
    <t>0162510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</si>
  <si>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</si>
  <si>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</si>
  <si>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</si>
  <si>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</si>
  <si>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</si>
  <si>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0160000</t>
  </si>
  <si>
    <t>0164510</t>
  </si>
  <si>
    <t>«Развитие системы общего образования в Махнёвском муниципальном образовании»</t>
  </si>
  <si>
    <t>0162520</t>
  </si>
  <si>
    <t>0164511</t>
  </si>
  <si>
    <t>0164512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</si>
  <si>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</si>
  <si>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</si>
  <si>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</si>
  <si>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</si>
  <si>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0164530</t>
  </si>
  <si>
    <t>0164531</t>
  </si>
  <si>
    <t>0164532</t>
  </si>
  <si>
    <t>0164540</t>
  </si>
  <si>
    <t>0162511</t>
  </si>
  <si>
    <t>0162521</t>
  </si>
  <si>
    <t>0162530</t>
  </si>
  <si>
    <t>0162531</t>
  </si>
  <si>
    <t>«Развитие системы дополнительного образования, отдыха и оздоровления детей в Махнёвском муниципальном образовании»</t>
  </si>
  <si>
    <t>0162532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</si>
  <si>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</si>
  <si>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</si>
  <si>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0164560</t>
  </si>
  <si>
    <t>Организация отдыха детей в каникулярное время</t>
  </si>
  <si>
    <t>0192230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</si>
  <si>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</si>
  <si>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</si>
  <si>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0192530</t>
  </si>
  <si>
    <t xml:space="preserve">Подпрограмма «Развитие культуры на территории Махнёвского муниципального образования на 2014-2020 годы» 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</si>
  <si>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</si>
  <si>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Подпрограмма «Развитие системы образования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</si>
  <si>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</si>
  <si>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</si>
  <si>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>0172620</t>
  </si>
  <si>
    <t>0172610</t>
  </si>
  <si>
    <t>0172630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</si>
  <si>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</si>
  <si>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0172650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</si>
  <si>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</si>
  <si>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0172660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</si>
  <si>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</si>
  <si>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</si>
  <si>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01Я5250</t>
  </si>
  <si>
    <t>01Я0000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</si>
  <si>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</si>
  <si>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</si>
  <si>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</si>
  <si>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01Я4910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</si>
  <si>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</si>
  <si>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01Я4920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</si>
  <si>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</si>
  <si>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</si>
  <si>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</si>
  <si>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0192000</t>
  </si>
  <si>
    <t>Организация предоставления услуг (выполнения работ) в сфере физической культуры и спорта</t>
  </si>
  <si>
    <t>0192820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</si>
  <si>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</si>
  <si>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>0192840</t>
  </si>
  <si>
    <t>0192842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</si>
  <si>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</si>
  <si>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>0112930</t>
  </si>
  <si>
    <t>0112020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</si>
  <si>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</si>
  <si>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</si>
  <si>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</si>
  <si>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>7002108</t>
  </si>
  <si>
    <t>0112140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</si>
  <si>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</si>
  <si>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</si>
  <si>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</si>
  <si>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</si>
  <si>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</si>
  <si>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Приобретение контейнеров и благоустройство территории  под ними</t>
  </si>
  <si>
    <t>0150000</t>
  </si>
  <si>
    <t>0170000</t>
  </si>
  <si>
    <t>7002109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</si>
  <si>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</si>
  <si>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7002910</t>
  </si>
  <si>
    <t>Представительские расходы Думы Махнёвского муниципального образования, Контрольного органа Махнёвского МО</t>
  </si>
  <si>
    <t>0302000</t>
  </si>
  <si>
    <t>0302100</t>
  </si>
  <si>
    <t>0300000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</si>
  <si>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</si>
  <si>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</si>
  <si>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0200000</t>
  </si>
  <si>
    <t>0202100</t>
  </si>
  <si>
    <t>Приобретение мотопомп для труднодоступных населенных пунктов Махнёвского муниципального образования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</si>
  <si>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</si>
  <si>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</si>
  <si>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</si>
  <si>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</si>
  <si>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</si>
  <si>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</si>
  <si>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</si>
  <si>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</si>
  <si>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</si>
  <si>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</si>
  <si>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</si>
  <si>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Приобретение коммунальной техники для нужд муниципального образования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</si>
  <si>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</si>
  <si>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Обеспечение на эксплуатацию источников питьевого водоснабжения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</si>
  <si>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</si>
  <si>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Оказание социальной помощи гражданам, проживающих на территории Махнёвского МО</t>
  </si>
  <si>
    <t>0112200</t>
  </si>
  <si>
    <t>01Г2240</t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</si>
  <si>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</si>
  <si>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</si>
  <si>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</si>
  <si>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</si>
  <si>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</si>
  <si>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</si>
  <si>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</si>
  <si>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</si>
  <si>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01Л2000</t>
  </si>
  <si>
    <t>01Л2300</t>
  </si>
  <si>
    <t>01Л2310</t>
  </si>
  <si>
    <t>01Л2320</t>
  </si>
  <si>
    <t>01Л2330</t>
  </si>
  <si>
    <t>01П2000</t>
  </si>
  <si>
    <t>01П2310</t>
  </si>
  <si>
    <t>01П2311</t>
  </si>
  <si>
    <t>01П2312</t>
  </si>
  <si>
    <t>01П2313</t>
  </si>
  <si>
    <t>01П2320</t>
  </si>
  <si>
    <t>01П2321</t>
  </si>
  <si>
    <t>01Д2000</t>
  </si>
  <si>
    <t>01Д2310</t>
  </si>
  <si>
    <t>0152390</t>
  </si>
  <si>
    <t>01523Ж0</t>
  </si>
  <si>
    <t>0152300</t>
  </si>
  <si>
    <t>01523И0</t>
  </si>
  <si>
    <t>01523И3</t>
  </si>
  <si>
    <t>01Э2000</t>
  </si>
  <si>
    <t>01Э2900</t>
  </si>
  <si>
    <t>01Ж2000</t>
  </si>
  <si>
    <t>01Ж2900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</si>
  <si>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</si>
  <si>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Другие вопросы в области национальной экономики</t>
  </si>
  <si>
    <t>Выполнение работ по предотвращению чрезвычайных ситуаций</t>
  </si>
  <si>
    <t>01523Э0</t>
  </si>
  <si>
    <t>01523Ю0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</si>
  <si>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</si>
  <si>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</si>
  <si>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0192810</t>
  </si>
  <si>
    <t>Организация и проведение мероприятий, предоставление услуг (выполнение работ) в сфере физической культуры и спорта</t>
  </si>
  <si>
    <t>Сумма на 2016 год, тыс.рублей</t>
  </si>
  <si>
    <t>Сумма на 2017 год, тыс.рублей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</si>
  <si>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</si>
  <si>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</si>
  <si>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плановый период  2016 год и 2017 год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</si>
  <si>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</si>
  <si>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</si>
  <si>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"Обеспечение пожарной безопасности Махнёвского МО на 2014-2020гг."</t>
  </si>
  <si>
    <t>730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</si>
  <si>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</si>
  <si>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</si>
  <si>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>Капитальный ремонт муниципального имущества, в том числе взносы региональному оператору</t>
  </si>
  <si>
    <t>Приложение № 5</t>
  </si>
  <si>
    <t xml:space="preserve"> Глава муниципального образования                                                                                   И.М.Авдеев</t>
  </si>
  <si>
    <t xml:space="preserve">от  05.11.2015  № 22 </t>
  </si>
  <si>
    <t xml:space="preserve">                                                                                         А.В.Лызлов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</si>
</sst>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204"/>
    </font>
    <font>
      <sz val="14"/>
      <color indexed="10"/>
      <name val="Times New Roman"/>
      <family val="1"/>
      <charset val="204"/>
    </font>
    <font>
      <sz val="7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Border="1" applyAlignment="1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9" fillId="2" borderId="1" xfId="0" applyNumberFormat="1" applyFont="1" applyFill="1" applyBorder="1" applyAlignment="1"/>
    <xf numFmtId="166" fontId="2" fillId="2" borderId="1" xfId="0" applyNumberFormat="1" applyFont="1" applyFill="1" applyBorder="1" applyAlignment="1"/>
    <xf numFmtId="0" fontId="11" fillId="0" borderId="0" xfId="0" applyFont="1"/>
    <xf numFmtId="0" fontId="12" fillId="0" borderId="0" xfId="0" applyFo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166" fontId="3" fillId="4" borderId="1" xfId="0" applyNumberFormat="1" applyFont="1" applyFill="1" applyBorder="1" applyAlignment="1"/>
    <xf numFmtId="166" fontId="3" fillId="5" borderId="1" xfId="0" applyNumberFormat="1" applyFont="1" applyFill="1" applyBorder="1" applyAlignment="1"/>
    <xf numFmtId="166" fontId="0" fillId="5" borderId="1" xfId="0" applyNumberFormat="1" applyFill="1" applyBorder="1" applyAlignment="1"/>
    <xf numFmtId="166" fontId="2" fillId="5" borderId="1" xfId="0" applyNumberFormat="1" applyFont="1" applyFill="1" applyBorder="1" applyAlignment="1"/>
    <xf numFmtId="49" fontId="4" fillId="5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1" fillId="0" borderId="0" xfId="0" applyNumberFormat="1" applyFont="1"/>
    <xf numFmtId="166" fontId="13" fillId="2" borderId="1" xfId="0" applyNumberFormat="1" applyFont="1" applyFill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6" borderId="0" xfId="0" applyFont="1" applyFill="1"/>
    <xf numFmtId="166" fontId="2" fillId="6" borderId="0" xfId="0" applyNumberFormat="1" applyFont="1" applyFill="1"/>
    <xf numFmtId="2" fontId="11" fillId="0" borderId="0" xfId="0" applyNumberFormat="1" applyFont="1"/>
    <xf numFmtId="4" fontId="11" fillId="0" borderId="0" xfId="0" applyNumberFormat="1" applyFont="1"/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6" fontId="2" fillId="0" borderId="0" xfId="0" applyNumberFormat="1" applyFont="1"/>
    <xf numFmtId="2" fontId="15" fillId="0" borderId="0" xfId="0" applyNumberFormat="1" applyFont="1"/>
    <xf numFmtId="0" fontId="16" fillId="0" borderId="0" xfId="0" applyFont="1" applyAlignment="1"/>
    <xf numFmtId="166" fontId="15" fillId="0" borderId="0" xfId="0" applyNumberFormat="1" applyFont="1"/>
    <xf numFmtId="166" fontId="16" fillId="0" borderId="0" xfId="0" applyNumberFormat="1" applyFont="1"/>
    <xf numFmtId="166" fontId="16" fillId="2" borderId="0" xfId="0" applyNumberFormat="1" applyFont="1" applyFill="1" applyBorder="1" applyAlignment="1">
      <alignment horizontal="right"/>
    </xf>
    <xf numFmtId="167" fontId="16" fillId="0" borderId="0" xfId="0" applyNumberFormat="1" applyFont="1"/>
    <xf numFmtId="166" fontId="16" fillId="2" borderId="0" xfId="0" applyNumberFormat="1" applyFont="1" applyFill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topLeftCell="A340" zoomScale="115" zoomScaleNormal="115" workbookViewId="0">
      <selection activeCell="E348" sqref="E348"/>
    </sheetView>
  </sheetViews>
  <sheetFormatPr defaultRowHeight="12.75"/>
  <cols>
    <col min="1" max="1" width="4.28515625" customWidth="1"/>
    <col min="2" max="2" width="6.140625" style="44" customWidth="1"/>
    <col min="3" max="3" width="9.28515625" style="44" customWidth="1"/>
    <col min="4" max="4" width="10.5703125" style="44" customWidth="1"/>
    <col min="5" max="5" width="58.28515625" style="80" customWidth="1"/>
    <col min="6" max="6" width="14.140625" style="20" customWidth="1"/>
    <col min="7" max="7" width="11.28515625" style="23" hidden="1" customWidth="1"/>
    <col min="8" max="9" width="14.140625" style="29" customWidth="1"/>
    <col min="10" max="10" width="11.42578125" bestFit="1" customWidth="1"/>
  </cols>
  <sheetData>
    <row r="1" spans="1:8" ht="12.75" customHeight="1">
      <c r="A1" s="14"/>
      <c r="B1" s="43"/>
      <c r="C1" s="43"/>
      <c r="E1" s="95" t="s">
        <v>333</v>
      </c>
      <c r="F1" s="95"/>
      <c r="G1" s="95"/>
      <c r="H1" s="95"/>
    </row>
    <row r="2" spans="1:8">
      <c r="A2" s="14"/>
      <c r="C2" s="45"/>
      <c r="D2" s="45"/>
      <c r="E2" s="96" t="s">
        <v>40</v>
      </c>
      <c r="F2" s="96"/>
      <c r="G2" s="96"/>
      <c r="H2" s="96"/>
    </row>
    <row r="3" spans="1:8">
      <c r="B3" s="45"/>
      <c r="C3" s="45"/>
      <c r="D3" s="45"/>
      <c r="E3" s="96" t="s">
        <v>61</v>
      </c>
      <c r="F3" s="96"/>
      <c r="G3" s="96"/>
      <c r="H3" s="96"/>
    </row>
    <row r="4" spans="1:8">
      <c r="A4" s="14"/>
      <c r="B4" s="97" t="s">
        <v>335</v>
      </c>
      <c r="C4" s="97"/>
      <c r="D4" s="97"/>
      <c r="E4" s="97"/>
      <c r="F4" s="97"/>
      <c r="G4" s="97"/>
      <c r="H4" s="97"/>
    </row>
    <row r="5" spans="1:8">
      <c r="A5" s="14"/>
      <c r="B5" s="43"/>
      <c r="C5" s="45"/>
      <c r="D5" s="45"/>
      <c r="E5" s="74"/>
      <c r="F5" s="19"/>
    </row>
    <row r="6" spans="1:8" ht="39.75" customHeight="1">
      <c r="A6" s="98" t="s">
        <v>325</v>
      </c>
      <c r="B6" s="98"/>
      <c r="C6" s="98"/>
      <c r="D6" s="98"/>
      <c r="E6" s="98"/>
      <c r="F6" s="98"/>
      <c r="G6" s="98"/>
      <c r="H6" s="98"/>
    </row>
    <row r="7" spans="1:8">
      <c r="A7" s="12"/>
      <c r="E7" s="74"/>
    </row>
    <row r="8" spans="1:8" ht="61.5" customHeight="1">
      <c r="A8" s="6" t="s">
        <v>0</v>
      </c>
      <c r="B8" s="6" t="s">
        <v>2</v>
      </c>
      <c r="C8" s="6" t="s">
        <v>3</v>
      </c>
      <c r="D8" s="6" t="s">
        <v>4</v>
      </c>
      <c r="E8" s="61" t="s">
        <v>1</v>
      </c>
      <c r="F8" s="82" t="s">
        <v>321</v>
      </c>
      <c r="G8" s="82" t="s">
        <v>44</v>
      </c>
      <c r="H8" s="82" t="s">
        <v>322</v>
      </c>
    </row>
    <row r="9" spans="1:8" ht="15.75" customHeight="1">
      <c r="A9" s="21">
        <v>1</v>
      </c>
      <c r="B9" s="2">
        <v>100</v>
      </c>
      <c r="C9" s="3"/>
      <c r="D9" s="3"/>
      <c r="E9" s="65" t="s">
        <v>5</v>
      </c>
      <c r="F9" s="24">
        <f>F10+F14+F18+F28+F44+F40</f>
        <v>33982.199999999997</v>
      </c>
      <c r="G9" s="24" t="e">
        <f>G10+G14+G18+G28+G44+G40</f>
        <v>#REF!</v>
      </c>
      <c r="H9" s="24">
        <f>H10+H14+H18+H28+H44+H40</f>
        <v>33831.300000000003</v>
      </c>
    </row>
    <row r="10" spans="1:8" ht="25.5" customHeight="1">
      <c r="A10" s="21">
        <v>2</v>
      </c>
      <c r="B10" s="2">
        <v>102</v>
      </c>
      <c r="C10" s="3"/>
      <c r="D10" s="3"/>
      <c r="E10" s="61" t="s">
        <v>63</v>
      </c>
      <c r="F10" s="25">
        <f t="shared" ref="F10:H12" si="0">F11</f>
        <v>1119</v>
      </c>
      <c r="G10" s="25">
        <f t="shared" si="0"/>
        <v>1452</v>
      </c>
      <c r="H10" s="25">
        <f t="shared" si="0"/>
        <v>1119</v>
      </c>
    </row>
    <row r="11" spans="1:8" ht="12.75" customHeight="1">
      <c r="A11" s="21">
        <v>3</v>
      </c>
      <c r="B11" s="2">
        <v>102</v>
      </c>
      <c r="C11" s="3" t="s">
        <v>68</v>
      </c>
      <c r="D11" s="3"/>
      <c r="E11" s="61" t="s">
        <v>67</v>
      </c>
      <c r="F11" s="25">
        <f t="shared" si="0"/>
        <v>1119</v>
      </c>
      <c r="G11" s="25">
        <f t="shared" si="0"/>
        <v>1452</v>
      </c>
      <c r="H11" s="25">
        <f t="shared" si="0"/>
        <v>1119</v>
      </c>
    </row>
    <row r="12" spans="1:8" ht="12.75" customHeight="1">
      <c r="A12" s="21">
        <v>4</v>
      </c>
      <c r="B12" s="2">
        <v>102</v>
      </c>
      <c r="C12" s="3" t="s">
        <v>69</v>
      </c>
      <c r="D12" s="3"/>
      <c r="E12" s="61" t="s">
        <v>33</v>
      </c>
      <c r="F12" s="25">
        <f t="shared" si="0"/>
        <v>1119</v>
      </c>
      <c r="G12" s="25">
        <f t="shared" si="0"/>
        <v>1452</v>
      </c>
      <c r="H12" s="25">
        <f t="shared" si="0"/>
        <v>1119</v>
      </c>
    </row>
    <row r="13" spans="1:8" ht="27" customHeight="1">
      <c r="A13" s="21">
        <v>5</v>
      </c>
      <c r="B13" s="4">
        <v>102</v>
      </c>
      <c r="C13" s="5" t="s">
        <v>69</v>
      </c>
      <c r="D13" s="5" t="s">
        <v>53</v>
      </c>
      <c r="E13" s="64" t="s">
        <v>82</v>
      </c>
      <c r="F13" s="26">
        <v>1119</v>
      </c>
      <c r="G13" s="26">
        <v>1452</v>
      </c>
      <c r="H13" s="26">
        <v>1119</v>
      </c>
    </row>
    <row r="14" spans="1:8" ht="38.25" customHeight="1">
      <c r="A14" s="21">
        <v>6</v>
      </c>
      <c r="B14" s="2">
        <v>103</v>
      </c>
      <c r="C14" s="3"/>
      <c r="D14" s="3"/>
      <c r="E14" s="61" t="s">
        <v>30</v>
      </c>
      <c r="F14" s="25">
        <f>F15</f>
        <v>670</v>
      </c>
      <c r="G14" s="25">
        <f t="shared" ref="F14:H16" si="1">G15</f>
        <v>1517</v>
      </c>
      <c r="H14" s="25">
        <f>H15</f>
        <v>670</v>
      </c>
    </row>
    <row r="15" spans="1:8" ht="12.75" customHeight="1">
      <c r="A15" s="21">
        <v>7</v>
      </c>
      <c r="B15" s="8">
        <v>103</v>
      </c>
      <c r="C15" s="31" t="s">
        <v>68</v>
      </c>
      <c r="D15" s="9"/>
      <c r="E15" s="61" t="s">
        <v>67</v>
      </c>
      <c r="F15" s="25">
        <f t="shared" si="1"/>
        <v>670</v>
      </c>
      <c r="G15" s="25">
        <f t="shared" si="1"/>
        <v>1517</v>
      </c>
      <c r="H15" s="25">
        <f t="shared" si="1"/>
        <v>670</v>
      </c>
    </row>
    <row r="16" spans="1:8" ht="24.75" customHeight="1">
      <c r="A16" s="21">
        <v>8</v>
      </c>
      <c r="B16" s="8">
        <v>103</v>
      </c>
      <c r="C16" s="31" t="s">
        <v>70</v>
      </c>
      <c r="D16" s="9"/>
      <c r="E16" s="61" t="s">
        <v>71</v>
      </c>
      <c r="F16" s="25">
        <f t="shared" si="1"/>
        <v>670</v>
      </c>
      <c r="G16" s="25">
        <f t="shared" si="1"/>
        <v>1517</v>
      </c>
      <c r="H16" s="25">
        <f t="shared" si="1"/>
        <v>670</v>
      </c>
    </row>
    <row r="17" spans="1:9" ht="22.5" customHeight="1">
      <c r="A17" s="21">
        <v>9</v>
      </c>
      <c r="B17" s="10">
        <v>103</v>
      </c>
      <c r="C17" s="32" t="s">
        <v>70</v>
      </c>
      <c r="D17" s="5" t="s">
        <v>53</v>
      </c>
      <c r="E17" s="64" t="s">
        <v>82</v>
      </c>
      <c r="F17" s="26">
        <v>670</v>
      </c>
      <c r="G17" s="26">
        <v>1517</v>
      </c>
      <c r="H17" s="26">
        <v>670</v>
      </c>
      <c r="I17" s="41"/>
    </row>
    <row r="18" spans="1:9" ht="38.25" customHeight="1">
      <c r="A18" s="21">
        <v>10</v>
      </c>
      <c r="B18" s="2">
        <v>104</v>
      </c>
      <c r="C18" s="3"/>
      <c r="D18" s="3"/>
      <c r="E18" s="61" t="s">
        <v>36</v>
      </c>
      <c r="F18" s="25">
        <f>F19</f>
        <v>13528</v>
      </c>
      <c r="G18" s="25" t="e">
        <f>G19</f>
        <v>#REF!</v>
      </c>
      <c r="H18" s="25">
        <f>H19</f>
        <v>13528</v>
      </c>
    </row>
    <row r="19" spans="1:9" ht="12.75" customHeight="1">
      <c r="A19" s="21">
        <v>11</v>
      </c>
      <c r="B19" s="2">
        <v>104</v>
      </c>
      <c r="C19" s="3" t="s">
        <v>68</v>
      </c>
      <c r="D19" s="3"/>
      <c r="E19" s="61" t="s">
        <v>67</v>
      </c>
      <c r="F19" s="25">
        <f>F20+F22+F25</f>
        <v>13528</v>
      </c>
      <c r="G19" s="25" t="e">
        <f>G20+G26+G23+#REF!</f>
        <v>#REF!</v>
      </c>
      <c r="H19" s="25">
        <f>H20+H22+H25</f>
        <v>13528</v>
      </c>
      <c r="I19" s="41"/>
    </row>
    <row r="20" spans="1:9" ht="25.5" customHeight="1">
      <c r="A20" s="21">
        <v>12</v>
      </c>
      <c r="B20" s="2">
        <v>104</v>
      </c>
      <c r="C20" s="3" t="s">
        <v>70</v>
      </c>
      <c r="D20" s="3"/>
      <c r="E20" s="61" t="s">
        <v>73</v>
      </c>
      <c r="F20" s="25">
        <f>F21</f>
        <v>10504</v>
      </c>
      <c r="G20" s="25">
        <f>G21</f>
        <v>14238</v>
      </c>
      <c r="H20" s="25">
        <f>H21</f>
        <v>10504</v>
      </c>
      <c r="I20" s="41"/>
    </row>
    <row r="21" spans="1:9" ht="21.75" customHeight="1">
      <c r="A21" s="21">
        <v>13</v>
      </c>
      <c r="B21" s="4">
        <v>104</v>
      </c>
      <c r="C21" s="5" t="s">
        <v>70</v>
      </c>
      <c r="D21" s="5" t="s">
        <v>53</v>
      </c>
      <c r="E21" s="64" t="s">
        <v>76</v>
      </c>
      <c r="F21" s="26">
        <v>10504</v>
      </c>
      <c r="G21" s="26">
        <v>14238</v>
      </c>
      <c r="H21" s="26">
        <v>10504</v>
      </c>
      <c r="I21" s="41"/>
    </row>
    <row r="22" spans="1:9" ht="16.5" customHeight="1">
      <c r="A22" s="21">
        <v>14</v>
      </c>
      <c r="B22" s="2">
        <v>104</v>
      </c>
      <c r="C22" s="3" t="s">
        <v>68</v>
      </c>
      <c r="D22" s="3"/>
      <c r="E22" s="61" t="s">
        <v>67</v>
      </c>
      <c r="F22" s="25">
        <f>F23</f>
        <v>737</v>
      </c>
      <c r="G22" s="26"/>
      <c r="H22" s="25">
        <f>H23</f>
        <v>737</v>
      </c>
      <c r="I22" s="41"/>
    </row>
    <row r="23" spans="1:9" ht="25.5" customHeight="1">
      <c r="A23" s="21">
        <v>15</v>
      </c>
      <c r="B23" s="2">
        <v>104</v>
      </c>
      <c r="C23" s="3" t="s">
        <v>72</v>
      </c>
      <c r="D23" s="3"/>
      <c r="E23" s="61" t="s">
        <v>39</v>
      </c>
      <c r="F23" s="25">
        <f>F24</f>
        <v>737</v>
      </c>
      <c r="G23" s="25">
        <f>G24</f>
        <v>949</v>
      </c>
      <c r="H23" s="25">
        <f>H24</f>
        <v>737</v>
      </c>
    </row>
    <row r="24" spans="1:9" ht="26.25" customHeight="1">
      <c r="A24" s="21">
        <v>16</v>
      </c>
      <c r="B24" s="4">
        <v>104</v>
      </c>
      <c r="C24" s="5" t="s">
        <v>72</v>
      </c>
      <c r="D24" s="5" t="s">
        <v>53</v>
      </c>
      <c r="E24" s="64" t="s">
        <v>77</v>
      </c>
      <c r="F24" s="26">
        <v>737</v>
      </c>
      <c r="G24" s="26">
        <v>949</v>
      </c>
      <c r="H24" s="26">
        <v>737</v>
      </c>
    </row>
    <row r="25" spans="1:9" ht="15.75" customHeight="1">
      <c r="A25" s="21">
        <v>17</v>
      </c>
      <c r="B25" s="2">
        <v>104</v>
      </c>
      <c r="C25" s="3" t="s">
        <v>68</v>
      </c>
      <c r="D25" s="5"/>
      <c r="E25" s="61" t="s">
        <v>67</v>
      </c>
      <c r="F25" s="25">
        <f>F26</f>
        <v>2287</v>
      </c>
      <c r="G25" s="26"/>
      <c r="H25" s="25">
        <f>H26</f>
        <v>2287</v>
      </c>
    </row>
    <row r="26" spans="1:9" ht="27.75" customHeight="1">
      <c r="A26" s="21">
        <v>18</v>
      </c>
      <c r="B26" s="2">
        <v>104</v>
      </c>
      <c r="C26" s="3" t="s">
        <v>74</v>
      </c>
      <c r="D26" s="3"/>
      <c r="E26" s="61" t="s">
        <v>81</v>
      </c>
      <c r="F26" s="25">
        <f>F27</f>
        <v>2287</v>
      </c>
      <c r="G26" s="25">
        <f>G27</f>
        <v>9260</v>
      </c>
      <c r="H26" s="25">
        <f>H27</f>
        <v>2287</v>
      </c>
    </row>
    <row r="27" spans="1:9" ht="18.75" customHeight="1">
      <c r="A27" s="21">
        <v>19</v>
      </c>
      <c r="B27" s="4">
        <v>104</v>
      </c>
      <c r="C27" s="5" t="s">
        <v>74</v>
      </c>
      <c r="D27" s="5" t="s">
        <v>53</v>
      </c>
      <c r="E27" s="64" t="s">
        <v>82</v>
      </c>
      <c r="F27" s="26">
        <v>2287</v>
      </c>
      <c r="G27" s="26">
        <v>9260</v>
      </c>
      <c r="H27" s="26">
        <v>2287</v>
      </c>
    </row>
    <row r="28" spans="1:9" ht="39" customHeight="1">
      <c r="A28" s="21">
        <v>20</v>
      </c>
      <c r="B28" s="2">
        <v>106</v>
      </c>
      <c r="C28" s="3"/>
      <c r="D28" s="3"/>
      <c r="E28" s="61" t="s">
        <v>34</v>
      </c>
      <c r="F28" s="25">
        <f>F29+F34</f>
        <v>4444</v>
      </c>
      <c r="G28" s="25" t="e">
        <f>G29+#REF!</f>
        <v>#REF!</v>
      </c>
      <c r="H28" s="25">
        <f>H29+H34</f>
        <v>4444</v>
      </c>
    </row>
    <row r="29" spans="1:9" ht="39.75" customHeight="1">
      <c r="A29" s="21">
        <v>21</v>
      </c>
      <c r="B29" s="2">
        <v>106</v>
      </c>
      <c r="C29" s="3" t="s">
        <v>257</v>
      </c>
      <c r="D29" s="3"/>
      <c r="E29" s="67" t="s">
        <v>80</v>
      </c>
      <c r="F29" s="25">
        <f>F30</f>
        <v>3590</v>
      </c>
      <c r="G29" s="25" t="e">
        <f>G31+G35</f>
        <v>#REF!</v>
      </c>
      <c r="H29" s="25">
        <f>H30</f>
        <v>3590</v>
      </c>
    </row>
    <row r="30" spans="1:9" ht="39.75" customHeight="1">
      <c r="A30" s="21">
        <v>22</v>
      </c>
      <c r="B30" s="2">
        <v>106</v>
      </c>
      <c r="C30" s="3" t="s">
        <v>255</v>
      </c>
      <c r="D30" s="3"/>
      <c r="E30" s="75" t="s">
        <v>252</v>
      </c>
      <c r="F30" s="25">
        <f>F31</f>
        <v>3590</v>
      </c>
      <c r="G30" s="25"/>
      <c r="H30" s="25">
        <f>H31</f>
        <v>3590</v>
      </c>
    </row>
    <row r="31" spans="1:9" ht="27" customHeight="1">
      <c r="A31" s="21">
        <v>23</v>
      </c>
      <c r="B31" s="2">
        <v>106</v>
      </c>
      <c r="C31" s="3" t="s">
        <v>256</v>
      </c>
      <c r="D31" s="3"/>
      <c r="E31" s="61" t="s">
        <v>78</v>
      </c>
      <c r="F31" s="25">
        <f>F32+F33</f>
        <v>3590</v>
      </c>
      <c r="G31" s="25" t="e">
        <f>G32+#REF!</f>
        <v>#REF!</v>
      </c>
      <c r="H31" s="25">
        <f>H32+H33</f>
        <v>3590</v>
      </c>
    </row>
    <row r="32" spans="1:9" ht="12.75" customHeight="1">
      <c r="A32" s="21">
        <v>24</v>
      </c>
      <c r="B32" s="4">
        <v>106</v>
      </c>
      <c r="C32" s="5" t="s">
        <v>256</v>
      </c>
      <c r="D32" s="5" t="s">
        <v>53</v>
      </c>
      <c r="E32" s="64" t="s">
        <v>82</v>
      </c>
      <c r="F32" s="26">
        <v>2552</v>
      </c>
      <c r="G32" s="26">
        <v>809</v>
      </c>
      <c r="H32" s="26">
        <v>2552</v>
      </c>
    </row>
    <row r="33" spans="1:9" ht="27.75" customHeight="1">
      <c r="A33" s="21">
        <v>25</v>
      </c>
      <c r="B33" s="4">
        <v>106</v>
      </c>
      <c r="C33" s="5" t="s">
        <v>256</v>
      </c>
      <c r="D33" s="5" t="s">
        <v>79</v>
      </c>
      <c r="E33" s="76" t="s">
        <v>92</v>
      </c>
      <c r="F33" s="26">
        <v>1038</v>
      </c>
      <c r="G33" s="26"/>
      <c r="H33" s="26">
        <v>1038</v>
      </c>
    </row>
    <row r="34" spans="1:9" s="18" customFormat="1" ht="16.5" customHeight="1">
      <c r="A34" s="21">
        <v>26</v>
      </c>
      <c r="B34" s="2">
        <v>106</v>
      </c>
      <c r="C34" s="3" t="s">
        <v>68</v>
      </c>
      <c r="D34" s="3"/>
      <c r="E34" s="61" t="s">
        <v>67</v>
      </c>
      <c r="F34" s="25">
        <f>F35+F37</f>
        <v>854</v>
      </c>
      <c r="G34" s="25"/>
      <c r="H34" s="25">
        <f>H35+H37</f>
        <v>854</v>
      </c>
      <c r="I34" s="30"/>
    </row>
    <row r="35" spans="1:9" ht="25.5" customHeight="1">
      <c r="A35" s="21">
        <v>27</v>
      </c>
      <c r="B35" s="2">
        <v>106</v>
      </c>
      <c r="C35" s="3" t="s">
        <v>75</v>
      </c>
      <c r="D35" s="3"/>
      <c r="E35" s="61" t="s">
        <v>31</v>
      </c>
      <c r="F35" s="25">
        <f>F36</f>
        <v>510</v>
      </c>
      <c r="G35" s="25">
        <f>G36</f>
        <v>847</v>
      </c>
      <c r="H35" s="25">
        <f>H36</f>
        <v>510</v>
      </c>
    </row>
    <row r="36" spans="1:9" ht="12.75" customHeight="1">
      <c r="A36" s="21">
        <v>28</v>
      </c>
      <c r="B36" s="4">
        <v>106</v>
      </c>
      <c r="C36" s="5" t="s">
        <v>75</v>
      </c>
      <c r="D36" s="5" t="s">
        <v>53</v>
      </c>
      <c r="E36" s="64" t="s">
        <v>82</v>
      </c>
      <c r="F36" s="26">
        <v>510</v>
      </c>
      <c r="G36" s="26">
        <v>847</v>
      </c>
      <c r="H36" s="26">
        <v>510</v>
      </c>
    </row>
    <row r="37" spans="1:9" s="18" customFormat="1" ht="27.75" customHeight="1">
      <c r="A37" s="21">
        <v>29</v>
      </c>
      <c r="B37" s="2">
        <v>106</v>
      </c>
      <c r="C37" s="3" t="s">
        <v>251</v>
      </c>
      <c r="D37" s="3"/>
      <c r="E37" s="61" t="s">
        <v>71</v>
      </c>
      <c r="F37" s="25">
        <f>F38+F39</f>
        <v>344</v>
      </c>
      <c r="G37" s="25"/>
      <c r="H37" s="25">
        <f>H38+H39</f>
        <v>344</v>
      </c>
      <c r="I37" s="30"/>
    </row>
    <row r="38" spans="1:9" ht="12.75" customHeight="1">
      <c r="A38" s="21">
        <v>30</v>
      </c>
      <c r="B38" s="4">
        <v>106</v>
      </c>
      <c r="C38" s="5" t="s">
        <v>251</v>
      </c>
      <c r="D38" s="5" t="s">
        <v>53</v>
      </c>
      <c r="E38" s="64" t="s">
        <v>82</v>
      </c>
      <c r="F38" s="26">
        <v>341</v>
      </c>
      <c r="G38" s="26"/>
      <c r="H38" s="26">
        <v>341</v>
      </c>
    </row>
    <row r="39" spans="1:9" ht="29.25" customHeight="1">
      <c r="A39" s="21">
        <v>31</v>
      </c>
      <c r="B39" s="4">
        <v>106</v>
      </c>
      <c r="C39" s="5" t="s">
        <v>251</v>
      </c>
      <c r="D39" s="5"/>
      <c r="E39" s="76" t="s">
        <v>92</v>
      </c>
      <c r="F39" s="26">
        <v>3</v>
      </c>
      <c r="G39" s="26"/>
      <c r="H39" s="26">
        <v>3</v>
      </c>
    </row>
    <row r="40" spans="1:9" ht="12.75" customHeight="1">
      <c r="A40" s="21">
        <v>35</v>
      </c>
      <c r="B40" s="2">
        <v>111</v>
      </c>
      <c r="C40" s="3"/>
      <c r="D40" s="3"/>
      <c r="E40" s="61" t="s">
        <v>7</v>
      </c>
      <c r="F40" s="25">
        <f t="shared" ref="F40:H42" si="2">F41</f>
        <v>150</v>
      </c>
      <c r="G40" s="25">
        <f t="shared" si="2"/>
        <v>250</v>
      </c>
      <c r="H40" s="25">
        <f t="shared" si="2"/>
        <v>150</v>
      </c>
    </row>
    <row r="41" spans="1:9" ht="12.75" customHeight="1">
      <c r="A41" s="21">
        <v>36</v>
      </c>
      <c r="B41" s="2">
        <v>111</v>
      </c>
      <c r="C41" s="3" t="s">
        <v>68</v>
      </c>
      <c r="D41" s="3"/>
      <c r="E41" s="61" t="s">
        <v>67</v>
      </c>
      <c r="F41" s="25">
        <f t="shared" si="2"/>
        <v>150</v>
      </c>
      <c r="G41" s="25">
        <f t="shared" si="2"/>
        <v>250</v>
      </c>
      <c r="H41" s="25">
        <f t="shared" si="2"/>
        <v>150</v>
      </c>
    </row>
    <row r="42" spans="1:9" ht="12.75" customHeight="1">
      <c r="A42" s="21">
        <v>37</v>
      </c>
      <c r="B42" s="2">
        <v>111</v>
      </c>
      <c r="C42" s="3" t="s">
        <v>83</v>
      </c>
      <c r="D42" s="3"/>
      <c r="E42" s="61" t="s">
        <v>8</v>
      </c>
      <c r="F42" s="25">
        <f t="shared" si="2"/>
        <v>150</v>
      </c>
      <c r="G42" s="25">
        <f t="shared" si="2"/>
        <v>250</v>
      </c>
      <c r="H42" s="25">
        <f t="shared" si="2"/>
        <v>150</v>
      </c>
    </row>
    <row r="43" spans="1:9" ht="12.75" customHeight="1">
      <c r="A43" s="21">
        <v>38</v>
      </c>
      <c r="B43" s="4">
        <v>111</v>
      </c>
      <c r="C43" s="5" t="s">
        <v>83</v>
      </c>
      <c r="D43" s="5" t="s">
        <v>55</v>
      </c>
      <c r="E43" s="64" t="s">
        <v>56</v>
      </c>
      <c r="F43" s="26">
        <v>150</v>
      </c>
      <c r="G43" s="26">
        <v>250</v>
      </c>
      <c r="H43" s="26">
        <v>150</v>
      </c>
    </row>
    <row r="44" spans="1:9" ht="12.75" customHeight="1">
      <c r="A44" s="21">
        <v>39</v>
      </c>
      <c r="B44" s="2">
        <v>113</v>
      </c>
      <c r="C44" s="3"/>
      <c r="D44" s="3"/>
      <c r="E44" s="61" t="s">
        <v>28</v>
      </c>
      <c r="F44" s="25">
        <f>F45+F53+F72+F68</f>
        <v>14071.2</v>
      </c>
      <c r="G44" s="25" t="e">
        <f>#REF!+#REF!+#REF!+#REF!+#REF!+#REF!+#REF!+#REF!+#REF!+#REF!</f>
        <v>#REF!</v>
      </c>
      <c r="H44" s="25">
        <f>H45+H53+H72+H68</f>
        <v>13920.3</v>
      </c>
    </row>
    <row r="45" spans="1:9" ht="27.75" customHeight="1">
      <c r="A45" s="21">
        <v>40</v>
      </c>
      <c r="B45" s="2">
        <v>113</v>
      </c>
      <c r="C45" s="3" t="s">
        <v>84</v>
      </c>
      <c r="D45" s="3"/>
      <c r="E45" s="61" t="s">
        <v>85</v>
      </c>
      <c r="F45" s="25">
        <f>F46</f>
        <v>250</v>
      </c>
      <c r="G45" s="25"/>
      <c r="H45" s="25">
        <f>H46</f>
        <v>220</v>
      </c>
    </row>
    <row r="46" spans="1:9" ht="38.25" customHeight="1">
      <c r="A46" s="21">
        <v>41</v>
      </c>
      <c r="B46" s="2">
        <v>113</v>
      </c>
      <c r="C46" s="3" t="s">
        <v>87</v>
      </c>
      <c r="D46" s="3"/>
      <c r="E46" s="63" t="s">
        <v>86</v>
      </c>
      <c r="F46" s="25">
        <f>F47+F49+F51</f>
        <v>250</v>
      </c>
      <c r="G46" s="25"/>
      <c r="H46" s="25">
        <f>H47+H49+H51</f>
        <v>220</v>
      </c>
    </row>
    <row r="47" spans="1:9" ht="30.75" customHeight="1">
      <c r="A47" s="21">
        <v>42</v>
      </c>
      <c r="B47" s="2">
        <v>113</v>
      </c>
      <c r="C47" s="3" t="s">
        <v>88</v>
      </c>
      <c r="D47" s="3"/>
      <c r="E47" s="63" t="s">
        <v>89</v>
      </c>
      <c r="F47" s="25">
        <f>F48</f>
        <v>70</v>
      </c>
      <c r="G47" s="25"/>
      <c r="H47" s="25">
        <f>H48</f>
        <v>70</v>
      </c>
    </row>
    <row r="48" spans="1:9" s="17" customFormat="1" ht="28.5" customHeight="1">
      <c r="A48" s="21">
        <v>43</v>
      </c>
      <c r="B48" s="4">
        <v>113</v>
      </c>
      <c r="C48" s="5" t="s">
        <v>88</v>
      </c>
      <c r="D48" s="5" t="s">
        <v>79</v>
      </c>
      <c r="E48" s="62" t="s">
        <v>91</v>
      </c>
      <c r="F48" s="28">
        <v>70</v>
      </c>
      <c r="G48" s="28"/>
      <c r="H48" s="28">
        <v>70</v>
      </c>
      <c r="I48" s="29"/>
    </row>
    <row r="49" spans="1:9" ht="18" customHeight="1">
      <c r="A49" s="21">
        <v>44</v>
      </c>
      <c r="B49" s="2">
        <v>113</v>
      </c>
      <c r="C49" s="3" t="s">
        <v>90</v>
      </c>
      <c r="D49" s="3"/>
      <c r="E49" s="63" t="s">
        <v>245</v>
      </c>
      <c r="F49" s="25">
        <f>F50</f>
        <v>80</v>
      </c>
      <c r="G49" s="25"/>
      <c r="H49" s="25">
        <f>H50</f>
        <v>80</v>
      </c>
    </row>
    <row r="50" spans="1:9" ht="32.25" customHeight="1">
      <c r="A50" s="21">
        <v>45</v>
      </c>
      <c r="B50" s="4">
        <v>113</v>
      </c>
      <c r="C50" s="5" t="s">
        <v>90</v>
      </c>
      <c r="D50" s="5" t="s">
        <v>79</v>
      </c>
      <c r="E50" s="62" t="s">
        <v>91</v>
      </c>
      <c r="F50" s="56">
        <v>80</v>
      </c>
      <c r="G50" s="25"/>
      <c r="H50" s="56">
        <v>80</v>
      </c>
    </row>
    <row r="51" spans="1:9" s="17" customFormat="1" ht="26.25" customHeight="1">
      <c r="A51" s="21">
        <v>46</v>
      </c>
      <c r="B51" s="2">
        <v>113</v>
      </c>
      <c r="C51" s="3" t="s">
        <v>93</v>
      </c>
      <c r="D51" s="5"/>
      <c r="E51" s="61" t="s">
        <v>94</v>
      </c>
      <c r="F51" s="25">
        <f>F52</f>
        <v>100</v>
      </c>
      <c r="G51" s="28"/>
      <c r="H51" s="25">
        <f>H52</f>
        <v>70</v>
      </c>
      <c r="I51" s="29"/>
    </row>
    <row r="52" spans="1:9" s="17" customFormat="1" ht="30.75" customHeight="1">
      <c r="A52" s="21">
        <v>47</v>
      </c>
      <c r="B52" s="4">
        <v>113</v>
      </c>
      <c r="C52" s="5" t="s">
        <v>93</v>
      </c>
      <c r="D52" s="5" t="s">
        <v>79</v>
      </c>
      <c r="E52" s="62" t="s">
        <v>91</v>
      </c>
      <c r="F52" s="28">
        <v>100</v>
      </c>
      <c r="G52" s="28"/>
      <c r="H52" s="28">
        <v>70</v>
      </c>
      <c r="I52" s="29"/>
    </row>
    <row r="53" spans="1:9" s="17" customFormat="1" ht="16.5" customHeight="1">
      <c r="A53" s="21">
        <v>48</v>
      </c>
      <c r="B53" s="2">
        <v>113</v>
      </c>
      <c r="C53" s="3" t="s">
        <v>95</v>
      </c>
      <c r="D53" s="5"/>
      <c r="E53" s="61" t="s">
        <v>96</v>
      </c>
      <c r="F53" s="25">
        <f>F54+F58+F66+F60</f>
        <v>13581.2</v>
      </c>
      <c r="G53" s="28"/>
      <c r="H53" s="25">
        <f>H54+H58+H66+H60</f>
        <v>13480.3</v>
      </c>
      <c r="I53" s="29"/>
    </row>
    <row r="54" spans="1:9" s="17" customFormat="1" ht="16.5" customHeight="1">
      <c r="A54" s="21">
        <v>49</v>
      </c>
      <c r="B54" s="2">
        <v>113</v>
      </c>
      <c r="C54" s="3" t="s">
        <v>97</v>
      </c>
      <c r="D54" s="3"/>
      <c r="E54" s="63" t="s">
        <v>98</v>
      </c>
      <c r="F54" s="25">
        <f>F55+F56+F57</f>
        <v>13350</v>
      </c>
      <c r="G54" s="28"/>
      <c r="H54" s="25">
        <f>H55+H56+H57</f>
        <v>13250</v>
      </c>
      <c r="I54" s="29"/>
    </row>
    <row r="55" spans="1:9" s="17" customFormat="1" ht="22.5" customHeight="1">
      <c r="A55" s="21">
        <v>50</v>
      </c>
      <c r="B55" s="4">
        <v>113</v>
      </c>
      <c r="C55" s="5" t="s">
        <v>97</v>
      </c>
      <c r="D55" s="5" t="s">
        <v>47</v>
      </c>
      <c r="E55" s="62" t="s">
        <v>100</v>
      </c>
      <c r="F55" s="28">
        <v>9750</v>
      </c>
      <c r="G55" s="28"/>
      <c r="H55" s="28">
        <v>9650</v>
      </c>
      <c r="I55" s="29"/>
    </row>
    <row r="56" spans="1:9" s="17" customFormat="1" ht="27.75" customHeight="1">
      <c r="A56" s="21">
        <v>51</v>
      </c>
      <c r="B56" s="4">
        <v>113</v>
      </c>
      <c r="C56" s="5" t="s">
        <v>97</v>
      </c>
      <c r="D56" s="5" t="s">
        <v>79</v>
      </c>
      <c r="E56" s="62" t="s">
        <v>91</v>
      </c>
      <c r="F56" s="28">
        <v>3600</v>
      </c>
      <c r="G56" s="28"/>
      <c r="H56" s="28">
        <v>3600</v>
      </c>
      <c r="I56" s="29"/>
    </row>
    <row r="57" spans="1:9" s="17" customFormat="1" ht="15.75" customHeight="1">
      <c r="A57" s="21">
        <v>52</v>
      </c>
      <c r="B57" s="4">
        <v>113</v>
      </c>
      <c r="C57" s="5" t="s">
        <v>97</v>
      </c>
      <c r="D57" s="5" t="s">
        <v>60</v>
      </c>
      <c r="E57" s="62" t="s">
        <v>101</v>
      </c>
      <c r="F57" s="28">
        <f>1114.1-1114.1</f>
        <v>0</v>
      </c>
      <c r="G57" s="28"/>
      <c r="H57" s="28">
        <f>1114.1-1114.1</f>
        <v>0</v>
      </c>
      <c r="I57" s="29"/>
    </row>
    <row r="58" spans="1:9" s="18" customFormat="1" ht="29.25" customHeight="1">
      <c r="A58" s="21">
        <v>53</v>
      </c>
      <c r="B58" s="2">
        <v>113</v>
      </c>
      <c r="C58" s="3" t="s">
        <v>102</v>
      </c>
      <c r="D58" s="3"/>
      <c r="E58" s="77" t="s">
        <v>103</v>
      </c>
      <c r="F58" s="25">
        <f>F59</f>
        <v>80</v>
      </c>
      <c r="G58" s="25"/>
      <c r="H58" s="25">
        <f>H59</f>
        <v>80</v>
      </c>
      <c r="I58" s="30"/>
    </row>
    <row r="59" spans="1:9" s="17" customFormat="1" ht="24.75" customHeight="1">
      <c r="A59" s="21">
        <v>54</v>
      </c>
      <c r="B59" s="4">
        <v>113</v>
      </c>
      <c r="C59" s="5" t="s">
        <v>102</v>
      </c>
      <c r="D59" s="5" t="s">
        <v>79</v>
      </c>
      <c r="E59" s="62" t="s">
        <v>91</v>
      </c>
      <c r="F59" s="28">
        <v>80</v>
      </c>
      <c r="G59" s="28"/>
      <c r="H59" s="28">
        <v>80</v>
      </c>
      <c r="I59" s="29"/>
    </row>
    <row r="60" spans="1:9" s="17" customFormat="1" ht="39.75" customHeight="1">
      <c r="A60" s="21">
        <v>55</v>
      </c>
      <c r="B60" s="2">
        <v>113</v>
      </c>
      <c r="C60" s="3" t="s">
        <v>107</v>
      </c>
      <c r="D60" s="5"/>
      <c r="E60" s="63" t="s">
        <v>104</v>
      </c>
      <c r="F60" s="25">
        <f>F61+F63</f>
        <v>96.199999999999989</v>
      </c>
      <c r="G60" s="28"/>
      <c r="H60" s="25">
        <f>H61+H63</f>
        <v>100.3</v>
      </c>
      <c r="I60" s="29"/>
    </row>
    <row r="61" spans="1:9" s="17" customFormat="1" ht="65.25" customHeight="1">
      <c r="A61" s="21">
        <v>56</v>
      </c>
      <c r="B61" s="2">
        <v>113</v>
      </c>
      <c r="C61" s="3" t="s">
        <v>106</v>
      </c>
      <c r="D61" s="5"/>
      <c r="E61" s="63" t="s">
        <v>108</v>
      </c>
      <c r="F61" s="35">
        <f>F62</f>
        <v>0.1</v>
      </c>
      <c r="G61" s="28"/>
      <c r="H61" s="35">
        <f>H62</f>
        <v>0.1</v>
      </c>
      <c r="I61" s="29"/>
    </row>
    <row r="62" spans="1:9" s="17" customFormat="1" ht="24.75" customHeight="1">
      <c r="A62" s="21">
        <v>57</v>
      </c>
      <c r="B62" s="4">
        <v>113</v>
      </c>
      <c r="C62" s="5" t="s">
        <v>106</v>
      </c>
      <c r="D62" s="5" t="s">
        <v>79</v>
      </c>
      <c r="E62" s="62" t="s">
        <v>91</v>
      </c>
      <c r="F62" s="53">
        <v>0.1</v>
      </c>
      <c r="G62" s="28"/>
      <c r="H62" s="53">
        <v>0.1</v>
      </c>
      <c r="I62" s="29"/>
    </row>
    <row r="63" spans="1:9" s="17" customFormat="1" ht="24.75" customHeight="1">
      <c r="A63" s="21">
        <v>58</v>
      </c>
      <c r="B63" s="2">
        <v>113</v>
      </c>
      <c r="C63" s="3" t="s">
        <v>109</v>
      </c>
      <c r="D63" s="5"/>
      <c r="E63" s="63" t="s">
        <v>110</v>
      </c>
      <c r="F63" s="35">
        <f>F64+F65</f>
        <v>96.1</v>
      </c>
      <c r="G63" s="28"/>
      <c r="H63" s="35">
        <f>H64+H65</f>
        <v>100.2</v>
      </c>
      <c r="I63" s="29"/>
    </row>
    <row r="64" spans="1:9" s="17" customFormat="1" ht="24.75" customHeight="1">
      <c r="A64" s="21">
        <v>59</v>
      </c>
      <c r="B64" s="4">
        <v>113</v>
      </c>
      <c r="C64" s="5" t="s">
        <v>109</v>
      </c>
      <c r="D64" s="5" t="s">
        <v>53</v>
      </c>
      <c r="E64" s="64" t="s">
        <v>82</v>
      </c>
      <c r="F64" s="53">
        <v>43.6</v>
      </c>
      <c r="G64" s="28"/>
      <c r="H64" s="53">
        <v>50</v>
      </c>
      <c r="I64" s="29"/>
    </row>
    <row r="65" spans="1:9" s="17" customFormat="1" ht="24.75" customHeight="1">
      <c r="A65" s="21">
        <v>60</v>
      </c>
      <c r="B65" s="4">
        <v>113</v>
      </c>
      <c r="C65" s="5" t="s">
        <v>109</v>
      </c>
      <c r="D65" s="5" t="s">
        <v>79</v>
      </c>
      <c r="E65" s="62" t="s">
        <v>91</v>
      </c>
      <c r="F65" s="53">
        <v>52.5</v>
      </c>
      <c r="G65" s="28"/>
      <c r="H65" s="53">
        <v>50.2</v>
      </c>
      <c r="I65" s="29"/>
    </row>
    <row r="66" spans="1:9" s="17" customFormat="1" ht="16.5" customHeight="1">
      <c r="A66" s="21">
        <v>61</v>
      </c>
      <c r="B66" s="2">
        <v>113</v>
      </c>
      <c r="C66" s="3" t="s">
        <v>105</v>
      </c>
      <c r="D66" s="5"/>
      <c r="E66" s="63" t="s">
        <v>111</v>
      </c>
      <c r="F66" s="25">
        <f>F67</f>
        <v>55</v>
      </c>
      <c r="G66" s="28"/>
      <c r="H66" s="25">
        <f>H67</f>
        <v>50</v>
      </c>
      <c r="I66" s="29"/>
    </row>
    <row r="67" spans="1:9" s="17" customFormat="1" ht="24.75" customHeight="1">
      <c r="A67" s="21">
        <v>62</v>
      </c>
      <c r="B67" s="4">
        <v>113</v>
      </c>
      <c r="C67" s="5" t="s">
        <v>105</v>
      </c>
      <c r="D67" s="5" t="s">
        <v>79</v>
      </c>
      <c r="E67" s="62" t="s">
        <v>91</v>
      </c>
      <c r="F67" s="28">
        <v>55</v>
      </c>
      <c r="G67" s="28"/>
      <c r="H67" s="28">
        <v>50</v>
      </c>
      <c r="I67" s="29"/>
    </row>
    <row r="68" spans="1:9" s="17" customFormat="1" ht="31.5" customHeight="1">
      <c r="A68" s="21">
        <v>63</v>
      </c>
      <c r="B68" s="2">
        <v>113</v>
      </c>
      <c r="C68" s="3" t="s">
        <v>260</v>
      </c>
      <c r="D68" s="3"/>
      <c r="E68" s="63" t="s">
        <v>258</v>
      </c>
      <c r="F68" s="25">
        <f>F69</f>
        <v>120</v>
      </c>
      <c r="G68" s="28"/>
      <c r="H68" s="25">
        <f>H69</f>
        <v>100</v>
      </c>
      <c r="I68" s="29"/>
    </row>
    <row r="69" spans="1:9" s="17" customFormat="1" ht="47.25" customHeight="1">
      <c r="A69" s="21">
        <v>64</v>
      </c>
      <c r="B69" s="2">
        <v>113</v>
      </c>
      <c r="C69" s="3" t="s">
        <v>261</v>
      </c>
      <c r="D69" s="3"/>
      <c r="E69" s="63" t="s">
        <v>99</v>
      </c>
      <c r="F69" s="25">
        <f>F70</f>
        <v>120</v>
      </c>
      <c r="G69" s="28"/>
      <c r="H69" s="25">
        <f>H70</f>
        <v>100</v>
      </c>
      <c r="I69" s="29"/>
    </row>
    <row r="70" spans="1:9" s="17" customFormat="1" ht="24.75" customHeight="1">
      <c r="A70" s="21">
        <v>65</v>
      </c>
      <c r="B70" s="2">
        <v>113</v>
      </c>
      <c r="C70" s="3" t="s">
        <v>261</v>
      </c>
      <c r="D70" s="3"/>
      <c r="E70" s="61" t="s">
        <v>259</v>
      </c>
      <c r="F70" s="25">
        <f>F71</f>
        <v>120</v>
      </c>
      <c r="G70" s="28"/>
      <c r="H70" s="25">
        <f>H71</f>
        <v>100</v>
      </c>
      <c r="I70" s="29"/>
    </row>
    <row r="71" spans="1:9" s="17" customFormat="1" ht="24.75" customHeight="1">
      <c r="A71" s="21">
        <v>66</v>
      </c>
      <c r="B71" s="4">
        <v>113</v>
      </c>
      <c r="C71" s="5" t="s">
        <v>261</v>
      </c>
      <c r="D71" s="5" t="s">
        <v>79</v>
      </c>
      <c r="E71" s="64" t="s">
        <v>91</v>
      </c>
      <c r="F71" s="28">
        <v>120</v>
      </c>
      <c r="G71" s="28"/>
      <c r="H71" s="28">
        <v>100</v>
      </c>
      <c r="I71" s="29"/>
    </row>
    <row r="72" spans="1:9" s="17" customFormat="1" ht="12" customHeight="1">
      <c r="A72" s="21">
        <v>67</v>
      </c>
      <c r="B72" s="2">
        <v>113</v>
      </c>
      <c r="C72" s="3" t="s">
        <v>68</v>
      </c>
      <c r="D72" s="5"/>
      <c r="E72" s="61" t="s">
        <v>67</v>
      </c>
      <c r="F72" s="25">
        <f>+F73</f>
        <v>120</v>
      </c>
      <c r="G72" s="28"/>
      <c r="H72" s="25">
        <f>+H73</f>
        <v>120</v>
      </c>
      <c r="I72" s="29"/>
    </row>
    <row r="73" spans="1:9" s="18" customFormat="1" ht="27" customHeight="1">
      <c r="A73" s="21">
        <v>68</v>
      </c>
      <c r="B73" s="2">
        <v>113</v>
      </c>
      <c r="C73" s="3" t="s">
        <v>113</v>
      </c>
      <c r="D73" s="3"/>
      <c r="E73" s="63" t="s">
        <v>254</v>
      </c>
      <c r="F73" s="25">
        <f>F74</f>
        <v>120</v>
      </c>
      <c r="G73" s="25"/>
      <c r="H73" s="25">
        <f>H74</f>
        <v>120</v>
      </c>
      <c r="I73" s="30"/>
    </row>
    <row r="74" spans="1:9" s="17" customFormat="1" ht="27" customHeight="1">
      <c r="A74" s="21">
        <v>69</v>
      </c>
      <c r="B74" s="4">
        <v>113</v>
      </c>
      <c r="C74" s="5" t="s">
        <v>113</v>
      </c>
      <c r="D74" s="5" t="s">
        <v>79</v>
      </c>
      <c r="E74" s="62" t="s">
        <v>91</v>
      </c>
      <c r="F74" s="28">
        <v>120</v>
      </c>
      <c r="G74" s="28"/>
      <c r="H74" s="28">
        <v>120</v>
      </c>
      <c r="I74" s="29"/>
    </row>
    <row r="75" spans="1:9" ht="15.75" customHeight="1">
      <c r="A75" s="21">
        <v>70</v>
      </c>
      <c r="B75" s="2">
        <v>200</v>
      </c>
      <c r="C75" s="3"/>
      <c r="D75" s="3"/>
      <c r="E75" s="65" t="s">
        <v>9</v>
      </c>
      <c r="F75" s="25">
        <f t="shared" ref="F75:H77" si="3">F76</f>
        <v>330.3</v>
      </c>
      <c r="G75" s="25">
        <f t="shared" si="3"/>
        <v>1189</v>
      </c>
      <c r="H75" s="25">
        <f t="shared" si="3"/>
        <v>315.39999999999998</v>
      </c>
    </row>
    <row r="76" spans="1:9" ht="12.75" customHeight="1">
      <c r="A76" s="21">
        <v>71</v>
      </c>
      <c r="B76" s="2">
        <v>203</v>
      </c>
      <c r="C76" s="3"/>
      <c r="D76" s="3"/>
      <c r="E76" s="61" t="s">
        <v>10</v>
      </c>
      <c r="F76" s="25">
        <f t="shared" si="3"/>
        <v>330.3</v>
      </c>
      <c r="G76" s="25">
        <f t="shared" si="3"/>
        <v>1189</v>
      </c>
      <c r="H76" s="25">
        <f t="shared" si="3"/>
        <v>315.39999999999998</v>
      </c>
    </row>
    <row r="77" spans="1:9" ht="12.75" customHeight="1">
      <c r="A77" s="21">
        <v>72</v>
      </c>
      <c r="B77" s="2">
        <v>203</v>
      </c>
      <c r="C77" s="3" t="s">
        <v>68</v>
      </c>
      <c r="D77" s="3"/>
      <c r="E77" s="61" t="s">
        <v>67</v>
      </c>
      <c r="F77" s="25">
        <f t="shared" si="3"/>
        <v>330.3</v>
      </c>
      <c r="G77" s="25">
        <f t="shared" si="3"/>
        <v>1189</v>
      </c>
      <c r="H77" s="25">
        <f t="shared" si="3"/>
        <v>315.39999999999998</v>
      </c>
    </row>
    <row r="78" spans="1:9" ht="25.5" customHeight="1">
      <c r="A78" s="21">
        <v>73</v>
      </c>
      <c r="B78" s="2">
        <v>203</v>
      </c>
      <c r="C78" s="3" t="s">
        <v>114</v>
      </c>
      <c r="D78" s="3"/>
      <c r="E78" s="61" t="s">
        <v>45</v>
      </c>
      <c r="F78" s="35">
        <f>F79+F80</f>
        <v>330.3</v>
      </c>
      <c r="G78" s="33">
        <f>G79</f>
        <v>1189</v>
      </c>
      <c r="H78" s="35">
        <f>H79+H80</f>
        <v>315.39999999999998</v>
      </c>
    </row>
    <row r="79" spans="1:9" ht="12.75" customHeight="1">
      <c r="A79" s="21">
        <v>74</v>
      </c>
      <c r="B79" s="4">
        <v>203</v>
      </c>
      <c r="C79" s="5" t="s">
        <v>114</v>
      </c>
      <c r="D79" s="5" t="s">
        <v>53</v>
      </c>
      <c r="E79" s="64" t="s">
        <v>82</v>
      </c>
      <c r="F79" s="52">
        <v>272</v>
      </c>
      <c r="G79" s="26">
        <v>1189</v>
      </c>
      <c r="H79" s="52">
        <v>272</v>
      </c>
    </row>
    <row r="80" spans="1:9" ht="24.75" customHeight="1">
      <c r="A80" s="21">
        <v>75</v>
      </c>
      <c r="B80" s="4">
        <v>203</v>
      </c>
      <c r="C80" s="5" t="s">
        <v>114</v>
      </c>
      <c r="D80" s="5" t="s">
        <v>79</v>
      </c>
      <c r="E80" s="62" t="s">
        <v>91</v>
      </c>
      <c r="F80" s="52">
        <v>58.3</v>
      </c>
      <c r="G80" s="26"/>
      <c r="H80" s="52">
        <v>43.4</v>
      </c>
    </row>
    <row r="81" spans="1:8" ht="31.5" customHeight="1">
      <c r="A81" s="21">
        <v>76</v>
      </c>
      <c r="B81" s="2">
        <v>300</v>
      </c>
      <c r="C81" s="3"/>
      <c r="D81" s="3"/>
      <c r="E81" s="65" t="s">
        <v>11</v>
      </c>
      <c r="F81" s="25">
        <f>F82+F94+F107</f>
        <v>3027</v>
      </c>
      <c r="G81" s="25" t="e">
        <f>G82+#REF!+#REF!</f>
        <v>#REF!</v>
      </c>
      <c r="H81" s="25">
        <f>H82+H94+H107</f>
        <v>2895.9</v>
      </c>
    </row>
    <row r="82" spans="1:8" ht="38.25" customHeight="1">
      <c r="A82" s="21">
        <v>77</v>
      </c>
      <c r="B82" s="2">
        <v>309</v>
      </c>
      <c r="C82" s="3"/>
      <c r="D82" s="3"/>
      <c r="E82" s="61" t="s">
        <v>38</v>
      </c>
      <c r="F82" s="25">
        <f>F83+F89</f>
        <v>1865</v>
      </c>
      <c r="G82" s="25" t="e">
        <f>G84+#REF!</f>
        <v>#REF!</v>
      </c>
      <c r="H82" s="25">
        <f>H83+H89</f>
        <v>1823.9</v>
      </c>
    </row>
    <row r="83" spans="1:8" ht="26.25" customHeight="1">
      <c r="A83" s="21">
        <v>78</v>
      </c>
      <c r="B83" s="2">
        <v>309</v>
      </c>
      <c r="C83" s="3" t="s">
        <v>84</v>
      </c>
      <c r="D83" s="3"/>
      <c r="E83" s="61" t="s">
        <v>85</v>
      </c>
      <c r="F83" s="25">
        <f>F84</f>
        <v>265</v>
      </c>
      <c r="G83" s="25"/>
      <c r="H83" s="25">
        <f>H84</f>
        <v>223.9</v>
      </c>
    </row>
    <row r="84" spans="1:8" ht="38.25" customHeight="1">
      <c r="A84" s="21">
        <v>79</v>
      </c>
      <c r="B84" s="2">
        <v>309</v>
      </c>
      <c r="C84" s="3" t="s">
        <v>117</v>
      </c>
      <c r="D84" s="3"/>
      <c r="E84" s="61" t="s">
        <v>246</v>
      </c>
      <c r="F84" s="25">
        <f>F85++F87</f>
        <v>265</v>
      </c>
      <c r="G84" s="25">
        <f>G85</f>
        <v>477.6</v>
      </c>
      <c r="H84" s="25">
        <f>H85++H87</f>
        <v>223.9</v>
      </c>
    </row>
    <row r="85" spans="1:8" ht="27" customHeight="1">
      <c r="A85" s="21">
        <v>80</v>
      </c>
      <c r="B85" s="2">
        <v>309</v>
      </c>
      <c r="C85" s="3" t="s">
        <v>115</v>
      </c>
      <c r="D85" s="3"/>
      <c r="E85" s="61" t="s">
        <v>314</v>
      </c>
      <c r="F85" s="25">
        <f>F86</f>
        <v>200</v>
      </c>
      <c r="G85" s="25">
        <f>G86</f>
        <v>477.6</v>
      </c>
      <c r="H85" s="25">
        <f>H86</f>
        <v>158.9</v>
      </c>
    </row>
    <row r="86" spans="1:8" ht="27" customHeight="1">
      <c r="A86" s="21">
        <v>81</v>
      </c>
      <c r="B86" s="4">
        <v>309</v>
      </c>
      <c r="C86" s="5" t="s">
        <v>115</v>
      </c>
      <c r="D86" s="5" t="s">
        <v>79</v>
      </c>
      <c r="E86" s="62" t="s">
        <v>91</v>
      </c>
      <c r="F86" s="26">
        <v>200</v>
      </c>
      <c r="G86" s="26">
        <v>477.6</v>
      </c>
      <c r="H86" s="26">
        <v>158.9</v>
      </c>
    </row>
    <row r="87" spans="1:8" ht="12.75" customHeight="1">
      <c r="A87" s="21">
        <v>82</v>
      </c>
      <c r="B87" s="2">
        <v>309</v>
      </c>
      <c r="C87" s="3" t="s">
        <v>116</v>
      </c>
      <c r="D87" s="5"/>
      <c r="E87" s="66" t="s">
        <v>247</v>
      </c>
      <c r="F87" s="25">
        <f>F88</f>
        <v>65</v>
      </c>
      <c r="G87" s="26"/>
      <c r="H87" s="25">
        <f>H88</f>
        <v>65</v>
      </c>
    </row>
    <row r="88" spans="1:8" ht="28.5" customHeight="1">
      <c r="A88" s="21">
        <v>83</v>
      </c>
      <c r="B88" s="4">
        <v>309</v>
      </c>
      <c r="C88" s="5" t="s">
        <v>116</v>
      </c>
      <c r="D88" s="5" t="s">
        <v>79</v>
      </c>
      <c r="E88" s="62" t="s">
        <v>91</v>
      </c>
      <c r="F88" s="26">
        <v>65</v>
      </c>
      <c r="G88" s="26"/>
      <c r="H88" s="26">
        <v>65</v>
      </c>
    </row>
    <row r="89" spans="1:8" ht="30.75" customHeight="1">
      <c r="A89" s="21">
        <v>84</v>
      </c>
      <c r="B89" s="2">
        <v>309</v>
      </c>
      <c r="C89" s="3" t="s">
        <v>84</v>
      </c>
      <c r="D89" s="5"/>
      <c r="E89" s="61" t="s">
        <v>85</v>
      </c>
      <c r="F89" s="25">
        <f>F90</f>
        <v>1600</v>
      </c>
      <c r="G89" s="26"/>
      <c r="H89" s="25">
        <f>H90</f>
        <v>1600</v>
      </c>
    </row>
    <row r="90" spans="1:8" ht="22.5" customHeight="1">
      <c r="A90" s="21">
        <v>85</v>
      </c>
      <c r="B90" s="2">
        <v>309</v>
      </c>
      <c r="C90" s="3" t="s">
        <v>95</v>
      </c>
      <c r="D90" s="5"/>
      <c r="E90" s="61" t="s">
        <v>96</v>
      </c>
      <c r="F90" s="25">
        <f>F91</f>
        <v>1600</v>
      </c>
      <c r="G90" s="26"/>
      <c r="H90" s="25">
        <f>H91</f>
        <v>1600</v>
      </c>
    </row>
    <row r="91" spans="1:8" ht="12.75" customHeight="1">
      <c r="A91" s="21">
        <v>86</v>
      </c>
      <c r="B91" s="2">
        <v>309</v>
      </c>
      <c r="C91" s="3" t="s">
        <v>279</v>
      </c>
      <c r="D91" s="5"/>
      <c r="E91" s="61" t="s">
        <v>118</v>
      </c>
      <c r="F91" s="25">
        <f>F92+F93</f>
        <v>1600</v>
      </c>
      <c r="G91" s="26"/>
      <c r="H91" s="25">
        <f>H92+H93</f>
        <v>1600</v>
      </c>
    </row>
    <row r="92" spans="1:8" ht="25.5" customHeight="1">
      <c r="A92" s="21">
        <v>87</v>
      </c>
      <c r="B92" s="58">
        <v>309</v>
      </c>
      <c r="C92" s="59" t="s">
        <v>279</v>
      </c>
      <c r="D92" s="59" t="s">
        <v>53</v>
      </c>
      <c r="E92" s="64" t="s">
        <v>82</v>
      </c>
      <c r="F92" s="26">
        <v>1200</v>
      </c>
      <c r="G92" s="26"/>
      <c r="H92" s="26">
        <v>1200</v>
      </c>
    </row>
    <row r="93" spans="1:8" ht="12.75" customHeight="1">
      <c r="A93" s="21">
        <v>88</v>
      </c>
      <c r="B93" s="58">
        <v>309</v>
      </c>
      <c r="C93" s="59" t="s">
        <v>279</v>
      </c>
      <c r="D93" s="59" t="s">
        <v>79</v>
      </c>
      <c r="E93" s="62" t="s">
        <v>91</v>
      </c>
      <c r="F93" s="26">
        <v>400</v>
      </c>
      <c r="G93" s="26"/>
      <c r="H93" s="26">
        <v>400</v>
      </c>
    </row>
    <row r="94" spans="1:8" ht="28.5" customHeight="1">
      <c r="A94" s="21">
        <v>89</v>
      </c>
      <c r="B94" s="2">
        <v>310</v>
      </c>
      <c r="C94" s="3"/>
      <c r="D94" s="3"/>
      <c r="E94" s="61" t="s">
        <v>66</v>
      </c>
      <c r="F94" s="25">
        <f>F95</f>
        <v>1072</v>
      </c>
      <c r="G94" s="26"/>
      <c r="H94" s="25">
        <f>H95</f>
        <v>982</v>
      </c>
    </row>
    <row r="95" spans="1:8" ht="29.25" customHeight="1">
      <c r="A95" s="21">
        <v>90</v>
      </c>
      <c r="B95" s="2">
        <v>310</v>
      </c>
      <c r="C95" s="3" t="s">
        <v>84</v>
      </c>
      <c r="D95" s="3"/>
      <c r="E95" s="61" t="s">
        <v>85</v>
      </c>
      <c r="F95" s="25">
        <f>F96</f>
        <v>1072</v>
      </c>
      <c r="G95" s="26"/>
      <c r="H95" s="25">
        <f>H96</f>
        <v>982</v>
      </c>
    </row>
    <row r="96" spans="1:8" ht="31.5" customHeight="1">
      <c r="A96" s="21">
        <v>91</v>
      </c>
      <c r="B96" s="2">
        <v>310</v>
      </c>
      <c r="C96" s="3" t="s">
        <v>119</v>
      </c>
      <c r="D96" s="3"/>
      <c r="E96" s="61" t="s">
        <v>328</v>
      </c>
      <c r="F96" s="25">
        <f>F97+F100+F102+F105</f>
        <v>1072</v>
      </c>
      <c r="G96" s="26"/>
      <c r="H96" s="25">
        <f>H97+H100+H102+H105</f>
        <v>982</v>
      </c>
    </row>
    <row r="97" spans="1:9" ht="29.25" customHeight="1">
      <c r="A97" s="21">
        <v>92</v>
      </c>
      <c r="B97" s="2">
        <v>310</v>
      </c>
      <c r="C97" s="3" t="s">
        <v>123</v>
      </c>
      <c r="D97" s="3"/>
      <c r="E97" s="61" t="s">
        <v>120</v>
      </c>
      <c r="F97" s="25">
        <f>F98+F99</f>
        <v>660</v>
      </c>
      <c r="G97" s="26"/>
      <c r="H97" s="25">
        <f>H98+H99</f>
        <v>660</v>
      </c>
    </row>
    <row r="98" spans="1:9" ht="22.5" customHeight="1">
      <c r="A98" s="21">
        <v>93</v>
      </c>
      <c r="B98" s="4">
        <v>310</v>
      </c>
      <c r="C98" s="5" t="s">
        <v>123</v>
      </c>
      <c r="D98" s="5" t="s">
        <v>53</v>
      </c>
      <c r="E98" s="64" t="s">
        <v>54</v>
      </c>
      <c r="F98" s="26">
        <v>600</v>
      </c>
      <c r="G98" s="26"/>
      <c r="H98" s="26">
        <v>600</v>
      </c>
    </row>
    <row r="99" spans="1:9" ht="17.25" customHeight="1">
      <c r="A99" s="21">
        <v>94</v>
      </c>
      <c r="B99" s="4">
        <v>310</v>
      </c>
      <c r="C99" s="5" t="s">
        <v>123</v>
      </c>
      <c r="D99" s="5" t="s">
        <v>79</v>
      </c>
      <c r="E99" s="62" t="s">
        <v>91</v>
      </c>
      <c r="F99" s="26">
        <v>60</v>
      </c>
      <c r="G99" s="26"/>
      <c r="H99" s="26">
        <v>60</v>
      </c>
    </row>
    <row r="100" spans="1:9" ht="25.5" customHeight="1">
      <c r="A100" s="21">
        <v>95</v>
      </c>
      <c r="B100" s="2">
        <v>310</v>
      </c>
      <c r="C100" s="3" t="s">
        <v>124</v>
      </c>
      <c r="D100" s="5"/>
      <c r="E100" s="61" t="s">
        <v>121</v>
      </c>
      <c r="F100" s="25">
        <f>F101</f>
        <v>92</v>
      </c>
      <c r="G100" s="26"/>
      <c r="H100" s="25">
        <f>H101</f>
        <v>92</v>
      </c>
    </row>
    <row r="101" spans="1:9" ht="25.5" customHeight="1">
      <c r="A101" s="21">
        <v>96</v>
      </c>
      <c r="B101" s="4">
        <v>310</v>
      </c>
      <c r="C101" s="5" t="s">
        <v>124</v>
      </c>
      <c r="D101" s="5" t="s">
        <v>79</v>
      </c>
      <c r="E101" s="62" t="s">
        <v>91</v>
      </c>
      <c r="F101" s="26">
        <v>92</v>
      </c>
      <c r="G101" s="26"/>
      <c r="H101" s="26">
        <v>92</v>
      </c>
    </row>
    <row r="102" spans="1:9" ht="29.25" customHeight="1">
      <c r="A102" s="21">
        <v>97</v>
      </c>
      <c r="B102" s="2">
        <v>310</v>
      </c>
      <c r="C102" s="3" t="s">
        <v>125</v>
      </c>
      <c r="D102" s="5"/>
      <c r="E102" s="61" t="s">
        <v>122</v>
      </c>
      <c r="F102" s="25">
        <f>F103+F104</f>
        <v>130</v>
      </c>
      <c r="G102" s="26"/>
      <c r="H102" s="25">
        <f>H103+H104</f>
        <v>130</v>
      </c>
    </row>
    <row r="103" spans="1:9" ht="29.25" customHeight="1">
      <c r="A103" s="21">
        <v>98</v>
      </c>
      <c r="B103" s="4">
        <v>310</v>
      </c>
      <c r="C103" s="5" t="s">
        <v>125</v>
      </c>
      <c r="D103" s="5" t="s">
        <v>79</v>
      </c>
      <c r="E103" s="62" t="s">
        <v>91</v>
      </c>
      <c r="F103" s="26">
        <v>60</v>
      </c>
      <c r="G103" s="26"/>
      <c r="H103" s="26">
        <v>60</v>
      </c>
    </row>
    <row r="104" spans="1:9" ht="27.75" customHeight="1">
      <c r="A104" s="21">
        <v>99</v>
      </c>
      <c r="B104" s="4">
        <v>310</v>
      </c>
      <c r="C104" s="5" t="s">
        <v>125</v>
      </c>
      <c r="D104" s="5" t="s">
        <v>57</v>
      </c>
      <c r="E104" s="64" t="s">
        <v>58</v>
      </c>
      <c r="F104" s="26">
        <v>70</v>
      </c>
      <c r="G104" s="26"/>
      <c r="H104" s="26">
        <v>70</v>
      </c>
    </row>
    <row r="105" spans="1:9" ht="28.5" customHeight="1">
      <c r="A105" s="21">
        <v>100</v>
      </c>
      <c r="B105" s="2">
        <v>310</v>
      </c>
      <c r="C105" s="3" t="s">
        <v>280</v>
      </c>
      <c r="D105" s="3"/>
      <c r="E105" s="61" t="s">
        <v>262</v>
      </c>
      <c r="F105" s="25">
        <f>F106</f>
        <v>190</v>
      </c>
      <c r="G105" s="26"/>
      <c r="H105" s="25">
        <f>H106</f>
        <v>100</v>
      </c>
    </row>
    <row r="106" spans="1:9" s="18" customFormat="1" ht="32.25" customHeight="1">
      <c r="A106" s="21">
        <v>101</v>
      </c>
      <c r="B106" s="4">
        <v>310</v>
      </c>
      <c r="C106" s="5" t="s">
        <v>280</v>
      </c>
      <c r="D106" s="5"/>
      <c r="E106" s="62" t="s">
        <v>91</v>
      </c>
      <c r="F106" s="26">
        <v>190</v>
      </c>
      <c r="G106" s="25"/>
      <c r="H106" s="26">
        <v>100</v>
      </c>
      <c r="I106" s="30"/>
    </row>
    <row r="107" spans="1:9" s="18" customFormat="1" ht="26.25" customHeight="1">
      <c r="A107" s="21">
        <v>102</v>
      </c>
      <c r="B107" s="2">
        <v>314</v>
      </c>
      <c r="C107" s="3"/>
      <c r="D107" s="3"/>
      <c r="E107" s="61" t="s">
        <v>64</v>
      </c>
      <c r="F107" s="25">
        <f>F108+F115</f>
        <v>90</v>
      </c>
      <c r="G107" s="25"/>
      <c r="H107" s="25">
        <f>H108+H115</f>
        <v>90</v>
      </c>
      <c r="I107" s="30"/>
    </row>
    <row r="108" spans="1:9" ht="24" customHeight="1">
      <c r="A108" s="21">
        <v>103</v>
      </c>
      <c r="B108" s="2">
        <v>314</v>
      </c>
      <c r="C108" s="3" t="s">
        <v>84</v>
      </c>
      <c r="D108" s="3"/>
      <c r="E108" s="61" t="s">
        <v>85</v>
      </c>
      <c r="F108" s="25">
        <f>F109</f>
        <v>50</v>
      </c>
      <c r="G108" s="26"/>
      <c r="H108" s="25">
        <f>H109</f>
        <v>50</v>
      </c>
    </row>
    <row r="109" spans="1:9" ht="45" customHeight="1">
      <c r="A109" s="21">
        <v>104</v>
      </c>
      <c r="B109" s="2">
        <v>314</v>
      </c>
      <c r="C109" s="3" t="s">
        <v>129</v>
      </c>
      <c r="D109" s="3"/>
      <c r="E109" s="67" t="s">
        <v>205</v>
      </c>
      <c r="F109" s="25">
        <f>F110</f>
        <v>50</v>
      </c>
      <c r="G109" s="26"/>
      <c r="H109" s="25">
        <f>H110</f>
        <v>50</v>
      </c>
    </row>
    <row r="110" spans="1:9" ht="79.5" customHeight="1">
      <c r="A110" s="21">
        <v>105</v>
      </c>
      <c r="B110" s="2">
        <v>314</v>
      </c>
      <c r="C110" s="3" t="s">
        <v>200</v>
      </c>
      <c r="D110" s="3"/>
      <c r="E110" s="67" t="s">
        <v>201</v>
      </c>
      <c r="F110" s="25">
        <f>F111+F113</f>
        <v>50</v>
      </c>
      <c r="G110" s="26"/>
      <c r="H110" s="25">
        <f>H111+H113</f>
        <v>50</v>
      </c>
    </row>
    <row r="111" spans="1:9" ht="29.25" customHeight="1">
      <c r="A111" s="21">
        <v>106</v>
      </c>
      <c r="B111" s="2">
        <v>314</v>
      </c>
      <c r="C111" s="3" t="s">
        <v>133</v>
      </c>
      <c r="D111" s="5"/>
      <c r="E111" s="61" t="s">
        <v>128</v>
      </c>
      <c r="F111" s="25">
        <f>F112</f>
        <v>25</v>
      </c>
      <c r="G111" s="26"/>
      <c r="H111" s="25">
        <f>H112</f>
        <v>25</v>
      </c>
    </row>
    <row r="112" spans="1:9" ht="26.25" customHeight="1">
      <c r="A112" s="21">
        <v>107</v>
      </c>
      <c r="B112" s="4">
        <v>314</v>
      </c>
      <c r="C112" s="5" t="s">
        <v>133</v>
      </c>
      <c r="D112" s="5" t="s">
        <v>79</v>
      </c>
      <c r="E112" s="62" t="s">
        <v>91</v>
      </c>
      <c r="F112" s="26">
        <v>25</v>
      </c>
      <c r="G112" s="26"/>
      <c r="H112" s="26">
        <v>25</v>
      </c>
    </row>
    <row r="113" spans="1:9" ht="22.5" customHeight="1">
      <c r="A113" s="21">
        <v>108</v>
      </c>
      <c r="B113" s="2">
        <v>314</v>
      </c>
      <c r="C113" s="3" t="s">
        <v>134</v>
      </c>
      <c r="D113" s="3"/>
      <c r="E113" s="61" t="s">
        <v>130</v>
      </c>
      <c r="F113" s="25">
        <f>F114</f>
        <v>25</v>
      </c>
      <c r="G113" s="26"/>
      <c r="H113" s="25">
        <f>H114</f>
        <v>25</v>
      </c>
    </row>
    <row r="114" spans="1:9" ht="28.5" customHeight="1">
      <c r="A114" s="21">
        <v>109</v>
      </c>
      <c r="B114" s="4">
        <v>314</v>
      </c>
      <c r="C114" s="5" t="s">
        <v>134</v>
      </c>
      <c r="D114" s="5" t="s">
        <v>79</v>
      </c>
      <c r="E114" s="62" t="s">
        <v>91</v>
      </c>
      <c r="F114" s="26">
        <v>25</v>
      </c>
      <c r="G114" s="26"/>
      <c r="H114" s="26">
        <v>25</v>
      </c>
    </row>
    <row r="115" spans="1:9" ht="30" customHeight="1">
      <c r="A115" s="21">
        <v>110</v>
      </c>
      <c r="B115" s="2">
        <v>314</v>
      </c>
      <c r="C115" s="3" t="s">
        <v>84</v>
      </c>
      <c r="D115" s="3"/>
      <c r="E115" s="61" t="s">
        <v>85</v>
      </c>
      <c r="F115" s="25">
        <f>F116</f>
        <v>40</v>
      </c>
      <c r="G115" s="25" t="e">
        <f>G116+G122+G145+G133</f>
        <v>#REF!</v>
      </c>
      <c r="H115" s="25">
        <f>H116</f>
        <v>40</v>
      </c>
    </row>
    <row r="116" spans="1:9" ht="43.5" customHeight="1">
      <c r="A116" s="21">
        <v>111</v>
      </c>
      <c r="B116" s="2">
        <v>314</v>
      </c>
      <c r="C116" s="3" t="s">
        <v>126</v>
      </c>
      <c r="D116" s="3"/>
      <c r="E116" s="61" t="s">
        <v>127</v>
      </c>
      <c r="F116" s="25">
        <f>F117</f>
        <v>40</v>
      </c>
      <c r="G116" s="25" t="e">
        <f>#REF!+#REF!</f>
        <v>#REF!</v>
      </c>
      <c r="H116" s="25">
        <f>H117</f>
        <v>40</v>
      </c>
    </row>
    <row r="117" spans="1:9" ht="27.75" customHeight="1">
      <c r="A117" s="21">
        <v>112</v>
      </c>
      <c r="B117" s="4">
        <v>314</v>
      </c>
      <c r="C117" s="5" t="s">
        <v>126</v>
      </c>
      <c r="D117" s="5" t="s">
        <v>79</v>
      </c>
      <c r="E117" s="62" t="s">
        <v>91</v>
      </c>
      <c r="F117" s="26">
        <v>40</v>
      </c>
      <c r="G117" s="25"/>
      <c r="H117" s="26">
        <v>40</v>
      </c>
    </row>
    <row r="118" spans="1:9" ht="21.75" customHeight="1">
      <c r="A118" s="21">
        <v>113</v>
      </c>
      <c r="B118" s="2">
        <v>400</v>
      </c>
      <c r="C118" s="3"/>
      <c r="D118" s="3"/>
      <c r="E118" s="65" t="s">
        <v>12</v>
      </c>
      <c r="F118" s="25">
        <f>F119+F126+F139+F149</f>
        <v>16448</v>
      </c>
      <c r="G118" s="25"/>
      <c r="H118" s="25">
        <f>H119+H126+H139+H149</f>
        <v>16408</v>
      </c>
    </row>
    <row r="119" spans="1:9" ht="16.5" customHeight="1">
      <c r="A119" s="21">
        <v>114</v>
      </c>
      <c r="B119" s="2">
        <v>408</v>
      </c>
      <c r="C119" s="3"/>
      <c r="D119" s="3"/>
      <c r="E119" s="61" t="s">
        <v>13</v>
      </c>
      <c r="F119" s="25">
        <f>F120</f>
        <v>6745</v>
      </c>
      <c r="G119" s="25"/>
      <c r="H119" s="25">
        <f>H120</f>
        <v>6705</v>
      </c>
    </row>
    <row r="120" spans="1:9" ht="25.5" customHeight="1">
      <c r="A120" s="21">
        <v>115</v>
      </c>
      <c r="B120" s="2">
        <v>408</v>
      </c>
      <c r="C120" s="3" t="s">
        <v>84</v>
      </c>
      <c r="D120" s="3"/>
      <c r="E120" s="61" t="s">
        <v>85</v>
      </c>
      <c r="F120" s="25">
        <f>F121</f>
        <v>6745</v>
      </c>
      <c r="G120" s="25">
        <f>G121</f>
        <v>25916</v>
      </c>
      <c r="H120" s="25">
        <f>H121</f>
        <v>6705</v>
      </c>
    </row>
    <row r="121" spans="1:9" ht="26.25" customHeight="1">
      <c r="A121" s="21">
        <v>116</v>
      </c>
      <c r="B121" s="2">
        <v>408</v>
      </c>
      <c r="C121" s="54" t="s">
        <v>281</v>
      </c>
      <c r="D121" s="22"/>
      <c r="E121" s="61" t="s">
        <v>263</v>
      </c>
      <c r="F121" s="25">
        <f>F122+F124</f>
        <v>6745</v>
      </c>
      <c r="G121" s="26">
        <v>25916</v>
      </c>
      <c r="H121" s="25">
        <f>H122+H124</f>
        <v>6705</v>
      </c>
    </row>
    <row r="122" spans="1:9" ht="30.75" customHeight="1">
      <c r="A122" s="21">
        <v>117</v>
      </c>
      <c r="B122" s="2">
        <v>408</v>
      </c>
      <c r="C122" s="54" t="s">
        <v>282</v>
      </c>
      <c r="D122" s="3"/>
      <c r="E122" s="61" t="s">
        <v>132</v>
      </c>
      <c r="F122" s="25">
        <f>F123</f>
        <v>340</v>
      </c>
      <c r="G122" s="25" t="e">
        <f>G123</f>
        <v>#REF!</v>
      </c>
      <c r="H122" s="25">
        <f>H123</f>
        <v>300</v>
      </c>
    </row>
    <row r="123" spans="1:9" ht="28.5" customHeight="1">
      <c r="A123" s="21">
        <v>118</v>
      </c>
      <c r="B123" s="4">
        <v>408</v>
      </c>
      <c r="C123" s="59" t="s">
        <v>282</v>
      </c>
      <c r="D123" s="5" t="s">
        <v>57</v>
      </c>
      <c r="E123" s="64" t="s">
        <v>58</v>
      </c>
      <c r="F123" s="28">
        <v>340</v>
      </c>
      <c r="G123" s="25" t="e">
        <f>G124</f>
        <v>#REF!</v>
      </c>
      <c r="H123" s="28">
        <v>300</v>
      </c>
    </row>
    <row r="124" spans="1:9" ht="33.75" customHeight="1">
      <c r="A124" s="21">
        <v>119</v>
      </c>
      <c r="B124" s="2">
        <v>408</v>
      </c>
      <c r="C124" s="54" t="s">
        <v>283</v>
      </c>
      <c r="D124" s="3"/>
      <c r="E124" s="61" t="s">
        <v>131</v>
      </c>
      <c r="F124" s="25">
        <f>F125</f>
        <v>6405</v>
      </c>
      <c r="G124" s="25" t="e">
        <f>#REF!</f>
        <v>#REF!</v>
      </c>
      <c r="H124" s="25">
        <f>H125</f>
        <v>6405</v>
      </c>
    </row>
    <row r="125" spans="1:9" ht="38.25">
      <c r="A125" s="21">
        <v>120</v>
      </c>
      <c r="B125" s="4">
        <v>408</v>
      </c>
      <c r="C125" s="59" t="s">
        <v>283</v>
      </c>
      <c r="D125" s="5" t="s">
        <v>57</v>
      </c>
      <c r="E125" s="64" t="s">
        <v>58</v>
      </c>
      <c r="F125" s="26">
        <v>6405</v>
      </c>
      <c r="G125" s="25"/>
      <c r="H125" s="26">
        <v>6405</v>
      </c>
    </row>
    <row r="126" spans="1:9">
      <c r="A126" s="21">
        <v>121</v>
      </c>
      <c r="B126" s="2">
        <v>409</v>
      </c>
      <c r="C126" s="3"/>
      <c r="D126" s="3"/>
      <c r="E126" s="61" t="s">
        <v>59</v>
      </c>
      <c r="F126" s="55">
        <f>F127</f>
        <v>9410</v>
      </c>
      <c r="G126" s="55"/>
      <c r="H126" s="55">
        <f>H127</f>
        <v>9410</v>
      </c>
    </row>
    <row r="127" spans="1:9" s="18" customFormat="1" ht="25.5">
      <c r="A127" s="21">
        <v>122</v>
      </c>
      <c r="B127" s="2">
        <v>409</v>
      </c>
      <c r="C127" s="3" t="s">
        <v>84</v>
      </c>
      <c r="D127" s="3"/>
      <c r="E127" s="61" t="s">
        <v>85</v>
      </c>
      <c r="F127" s="55">
        <f>F128</f>
        <v>9410</v>
      </c>
      <c r="G127" s="55"/>
      <c r="H127" s="55">
        <f>H128</f>
        <v>9410</v>
      </c>
      <c r="I127" s="30"/>
    </row>
    <row r="128" spans="1:9" ht="25.5">
      <c r="A128" s="21">
        <v>123</v>
      </c>
      <c r="B128" s="2">
        <v>409</v>
      </c>
      <c r="C128" s="3" t="s">
        <v>281</v>
      </c>
      <c r="D128" s="3"/>
      <c r="E128" s="61" t="s">
        <v>263</v>
      </c>
      <c r="F128" s="55">
        <f>F129+F131+F133+F135+F137</f>
        <v>9410</v>
      </c>
      <c r="G128" s="55"/>
      <c r="H128" s="55">
        <f>H129+H131+H133+H135+H137</f>
        <v>9410</v>
      </c>
    </row>
    <row r="129" spans="1:9" s="18" customFormat="1" ht="28.5" customHeight="1">
      <c r="A129" s="21">
        <v>124</v>
      </c>
      <c r="B129" s="2">
        <v>409</v>
      </c>
      <c r="C129" s="3" t="s">
        <v>284</v>
      </c>
      <c r="D129" s="3"/>
      <c r="E129" s="61" t="s">
        <v>135</v>
      </c>
      <c r="F129" s="25">
        <f>F130</f>
        <v>1513</v>
      </c>
      <c r="G129" s="25"/>
      <c r="H129" s="25">
        <f>H130</f>
        <v>1513</v>
      </c>
      <c r="I129" s="30"/>
    </row>
    <row r="130" spans="1:9" ht="25.5">
      <c r="A130" s="21">
        <v>125</v>
      </c>
      <c r="B130" s="4">
        <v>409</v>
      </c>
      <c r="C130" s="5" t="s">
        <v>284</v>
      </c>
      <c r="D130" s="5" t="s">
        <v>79</v>
      </c>
      <c r="E130" s="62" t="s">
        <v>91</v>
      </c>
      <c r="F130" s="28">
        <v>1513</v>
      </c>
      <c r="G130" s="25"/>
      <c r="H130" s="28">
        <v>1513</v>
      </c>
    </row>
    <row r="131" spans="1:9" ht="34.5" customHeight="1">
      <c r="A131" s="21">
        <v>126</v>
      </c>
      <c r="B131" s="2">
        <v>409</v>
      </c>
      <c r="C131" s="3" t="s">
        <v>285</v>
      </c>
      <c r="D131" s="3"/>
      <c r="E131" s="61" t="s">
        <v>136</v>
      </c>
      <c r="F131" s="25">
        <f>F132</f>
        <v>1821</v>
      </c>
      <c r="G131" s="26"/>
      <c r="H131" s="25">
        <f>H132</f>
        <v>1821</v>
      </c>
    </row>
    <row r="132" spans="1:9" ht="24.75" customHeight="1">
      <c r="A132" s="21">
        <v>127</v>
      </c>
      <c r="B132" s="4">
        <v>409</v>
      </c>
      <c r="C132" s="5" t="s">
        <v>285</v>
      </c>
      <c r="D132" s="5" t="s">
        <v>79</v>
      </c>
      <c r="E132" s="62" t="s">
        <v>91</v>
      </c>
      <c r="F132" s="28">
        <v>1821</v>
      </c>
      <c r="G132" s="26"/>
      <c r="H132" s="28">
        <v>1821</v>
      </c>
    </row>
    <row r="133" spans="1:9" ht="28.5" customHeight="1">
      <c r="A133" s="21">
        <v>128</v>
      </c>
      <c r="B133" s="2">
        <v>409</v>
      </c>
      <c r="C133" s="3" t="s">
        <v>286</v>
      </c>
      <c r="D133" s="3"/>
      <c r="E133" s="61" t="s">
        <v>137</v>
      </c>
      <c r="F133" s="25">
        <f>F134</f>
        <v>5855</v>
      </c>
      <c r="G133" s="27" t="e">
        <f>#REF!+G134</f>
        <v>#REF!</v>
      </c>
      <c r="H133" s="25">
        <f>H134</f>
        <v>5855</v>
      </c>
    </row>
    <row r="134" spans="1:9" ht="31.5" customHeight="1">
      <c r="A134" s="21">
        <v>129</v>
      </c>
      <c r="B134" s="4">
        <v>409</v>
      </c>
      <c r="C134" s="5" t="s">
        <v>286</v>
      </c>
      <c r="D134" s="5" t="s">
        <v>79</v>
      </c>
      <c r="E134" s="62" t="s">
        <v>91</v>
      </c>
      <c r="F134" s="28">
        <v>5855</v>
      </c>
      <c r="G134" s="25" t="e">
        <f>G135</f>
        <v>#REF!</v>
      </c>
      <c r="H134" s="28">
        <v>5855</v>
      </c>
    </row>
    <row r="135" spans="1:9" ht="51">
      <c r="A135" s="21">
        <v>130</v>
      </c>
      <c r="B135" s="2">
        <v>409</v>
      </c>
      <c r="C135" s="9" t="s">
        <v>287</v>
      </c>
      <c r="D135" s="9"/>
      <c r="E135" s="61" t="s">
        <v>264</v>
      </c>
      <c r="F135" s="25">
        <f>F136</f>
        <v>40</v>
      </c>
      <c r="G135" s="25" t="e">
        <f>#REF!</f>
        <v>#REF!</v>
      </c>
      <c r="H135" s="25">
        <f>H136</f>
        <v>40</v>
      </c>
    </row>
    <row r="136" spans="1:9" ht="25.5">
      <c r="A136" s="21">
        <v>131</v>
      </c>
      <c r="B136" s="4">
        <v>409</v>
      </c>
      <c r="C136" s="5" t="s">
        <v>287</v>
      </c>
      <c r="D136" s="5" t="s">
        <v>79</v>
      </c>
      <c r="E136" s="62" t="s">
        <v>91</v>
      </c>
      <c r="F136" s="26">
        <v>40</v>
      </c>
      <c r="G136" s="25"/>
      <c r="H136" s="26">
        <v>40</v>
      </c>
    </row>
    <row r="137" spans="1:9" ht="38.25">
      <c r="A137" s="21">
        <v>132</v>
      </c>
      <c r="B137" s="2">
        <v>409</v>
      </c>
      <c r="C137" s="9" t="s">
        <v>288</v>
      </c>
      <c r="D137" s="5"/>
      <c r="E137" s="63" t="s">
        <v>265</v>
      </c>
      <c r="F137" s="25">
        <f>F138</f>
        <v>181</v>
      </c>
      <c r="G137" s="25"/>
      <c r="H137" s="25">
        <f>H138</f>
        <v>181</v>
      </c>
    </row>
    <row r="138" spans="1:9" ht="25.5">
      <c r="A138" s="21">
        <v>133</v>
      </c>
      <c r="B138" s="4">
        <v>409</v>
      </c>
      <c r="C138" s="5" t="s">
        <v>288</v>
      </c>
      <c r="D138" s="5" t="s">
        <v>79</v>
      </c>
      <c r="E138" s="62" t="s">
        <v>91</v>
      </c>
      <c r="F138" s="26">
        <v>181</v>
      </c>
      <c r="G138" s="25"/>
      <c r="H138" s="26">
        <v>181</v>
      </c>
    </row>
    <row r="139" spans="1:9">
      <c r="A139" s="21">
        <v>134</v>
      </c>
      <c r="B139" s="2">
        <v>410</v>
      </c>
      <c r="C139" s="3"/>
      <c r="D139" s="3"/>
      <c r="E139" s="61" t="s">
        <v>41</v>
      </c>
      <c r="F139" s="25">
        <f>F140</f>
        <v>150</v>
      </c>
      <c r="G139" s="25"/>
      <c r="H139" s="25">
        <f>H140</f>
        <v>150</v>
      </c>
    </row>
    <row r="140" spans="1:9" ht="25.5">
      <c r="A140" s="21">
        <v>135</v>
      </c>
      <c r="B140" s="8">
        <v>410</v>
      </c>
      <c r="C140" s="9" t="s">
        <v>84</v>
      </c>
      <c r="D140" s="9"/>
      <c r="E140" s="61" t="s">
        <v>85</v>
      </c>
      <c r="F140" s="25">
        <f>F141</f>
        <v>150</v>
      </c>
      <c r="G140" s="25"/>
      <c r="H140" s="25">
        <f>H141</f>
        <v>150</v>
      </c>
    </row>
    <row r="141" spans="1:9" ht="27" customHeight="1">
      <c r="A141" s="21">
        <v>136</v>
      </c>
      <c r="B141" s="8">
        <v>410</v>
      </c>
      <c r="C141" s="9" t="s">
        <v>289</v>
      </c>
      <c r="D141" s="9"/>
      <c r="E141" s="61" t="s">
        <v>266</v>
      </c>
      <c r="F141" s="25">
        <f>F142</f>
        <v>150</v>
      </c>
      <c r="G141" s="25"/>
      <c r="H141" s="25">
        <f>H142</f>
        <v>150</v>
      </c>
    </row>
    <row r="142" spans="1:9" ht="51">
      <c r="A142" s="21">
        <v>137</v>
      </c>
      <c r="B142" s="70">
        <v>410</v>
      </c>
      <c r="C142" s="71" t="s">
        <v>290</v>
      </c>
      <c r="D142" s="71"/>
      <c r="E142" s="61" t="s">
        <v>138</v>
      </c>
      <c r="F142" s="55">
        <f>F143+F145+F147</f>
        <v>150</v>
      </c>
      <c r="G142" s="25"/>
      <c r="H142" s="55">
        <f>H143+H145+H147</f>
        <v>150</v>
      </c>
    </row>
    <row r="143" spans="1:9" s="18" customFormat="1" ht="38.25">
      <c r="A143" s="21">
        <v>138</v>
      </c>
      <c r="B143" s="70">
        <v>410</v>
      </c>
      <c r="C143" s="71" t="s">
        <v>291</v>
      </c>
      <c r="D143" s="71"/>
      <c r="E143" s="61" t="s">
        <v>139</v>
      </c>
      <c r="F143" s="55">
        <f>F144</f>
        <v>40</v>
      </c>
      <c r="G143" s="25"/>
      <c r="H143" s="55">
        <f>H144</f>
        <v>40</v>
      </c>
      <c r="I143" s="30"/>
    </row>
    <row r="144" spans="1:9" ht="25.5">
      <c r="A144" s="21">
        <v>139</v>
      </c>
      <c r="B144" s="72">
        <v>410</v>
      </c>
      <c r="C144" s="73" t="s">
        <v>291</v>
      </c>
      <c r="D144" s="59" t="s">
        <v>79</v>
      </c>
      <c r="E144" s="62" t="s">
        <v>91</v>
      </c>
      <c r="F144" s="56">
        <v>40</v>
      </c>
      <c r="G144" s="25"/>
      <c r="H144" s="56">
        <v>40</v>
      </c>
    </row>
    <row r="145" spans="1:9" ht="12.75" customHeight="1">
      <c r="A145" s="21">
        <v>140</v>
      </c>
      <c r="B145" s="70">
        <v>410</v>
      </c>
      <c r="C145" s="71" t="s">
        <v>292</v>
      </c>
      <c r="D145" s="71"/>
      <c r="E145" s="61" t="s">
        <v>140</v>
      </c>
      <c r="F145" s="55">
        <f>F146</f>
        <v>60</v>
      </c>
      <c r="G145" s="25" t="e">
        <f>G156+G152+#REF!</f>
        <v>#REF!</v>
      </c>
      <c r="H145" s="55">
        <f>H146</f>
        <v>60</v>
      </c>
    </row>
    <row r="146" spans="1:9" ht="25.5" customHeight="1">
      <c r="A146" s="21">
        <v>141</v>
      </c>
      <c r="B146" s="72">
        <v>410</v>
      </c>
      <c r="C146" s="73" t="s">
        <v>292</v>
      </c>
      <c r="D146" s="59" t="s">
        <v>79</v>
      </c>
      <c r="E146" s="62" t="s">
        <v>91</v>
      </c>
      <c r="F146" s="56">
        <v>60</v>
      </c>
      <c r="G146" s="25"/>
      <c r="H146" s="56">
        <v>60</v>
      </c>
    </row>
    <row r="147" spans="1:9" ht="48.75" customHeight="1">
      <c r="A147" s="21">
        <v>142</v>
      </c>
      <c r="B147" s="70">
        <v>410</v>
      </c>
      <c r="C147" s="71" t="s">
        <v>293</v>
      </c>
      <c r="D147" s="59"/>
      <c r="E147" s="61" t="s">
        <v>267</v>
      </c>
      <c r="F147" s="55">
        <f>F148</f>
        <v>50</v>
      </c>
      <c r="G147" s="25"/>
      <c r="H147" s="55">
        <f>H148</f>
        <v>50</v>
      </c>
    </row>
    <row r="148" spans="1:9" ht="39" customHeight="1">
      <c r="A148" s="21">
        <v>143</v>
      </c>
      <c r="B148" s="72">
        <v>410</v>
      </c>
      <c r="C148" s="73" t="s">
        <v>293</v>
      </c>
      <c r="D148" s="59" t="s">
        <v>79</v>
      </c>
      <c r="E148" s="62" t="s">
        <v>91</v>
      </c>
      <c r="F148" s="56">
        <v>50</v>
      </c>
      <c r="G148" s="25"/>
      <c r="H148" s="56">
        <v>50</v>
      </c>
    </row>
    <row r="149" spans="1:9" ht="25.5" customHeight="1">
      <c r="A149" s="21">
        <v>144</v>
      </c>
      <c r="B149" s="2">
        <v>412</v>
      </c>
      <c r="C149" s="3"/>
      <c r="D149" s="3"/>
      <c r="E149" s="61" t="s">
        <v>313</v>
      </c>
      <c r="F149" s="25">
        <f>F150</f>
        <v>143</v>
      </c>
      <c r="G149" s="25"/>
      <c r="H149" s="25">
        <f>H150</f>
        <v>143</v>
      </c>
    </row>
    <row r="150" spans="1:9" ht="30.75" customHeight="1">
      <c r="A150" s="21">
        <v>145</v>
      </c>
      <c r="B150" s="2">
        <v>412</v>
      </c>
      <c r="C150" s="9" t="s">
        <v>84</v>
      </c>
      <c r="D150" s="9"/>
      <c r="E150" s="61" t="s">
        <v>85</v>
      </c>
      <c r="F150" s="25">
        <f>F151+F162</f>
        <v>143</v>
      </c>
      <c r="G150" s="25"/>
      <c r="H150" s="25">
        <f>H151+H162</f>
        <v>143</v>
      </c>
    </row>
    <row r="151" spans="1:9" s="18" customFormat="1" ht="42" customHeight="1">
      <c r="A151" s="21">
        <v>146</v>
      </c>
      <c r="B151" s="2">
        <v>412</v>
      </c>
      <c r="C151" s="71" t="s">
        <v>294</v>
      </c>
      <c r="D151" s="9"/>
      <c r="E151" s="61" t="s">
        <v>268</v>
      </c>
      <c r="F151" s="25">
        <f>F152+F159</f>
        <v>97</v>
      </c>
      <c r="G151" s="25"/>
      <c r="H151" s="25">
        <f>H152+H159</f>
        <v>97</v>
      </c>
      <c r="I151" s="30"/>
    </row>
    <row r="152" spans="1:9" ht="45" customHeight="1">
      <c r="A152" s="21">
        <v>147</v>
      </c>
      <c r="B152" s="2">
        <v>412</v>
      </c>
      <c r="C152" s="54" t="s">
        <v>295</v>
      </c>
      <c r="D152" s="3"/>
      <c r="E152" s="61" t="s">
        <v>141</v>
      </c>
      <c r="F152" s="25">
        <f>F153+F155+F157</f>
        <v>84</v>
      </c>
      <c r="G152" s="25">
        <f>G153</f>
        <v>3161</v>
      </c>
      <c r="H152" s="25">
        <f>H153+H155+H157</f>
        <v>84</v>
      </c>
    </row>
    <row r="153" spans="1:9" s="17" customFormat="1" ht="67.5" customHeight="1">
      <c r="A153" s="21">
        <v>148</v>
      </c>
      <c r="B153" s="2">
        <v>412</v>
      </c>
      <c r="C153" s="54" t="s">
        <v>296</v>
      </c>
      <c r="D153" s="3"/>
      <c r="E153" s="61" t="s">
        <v>142</v>
      </c>
      <c r="F153" s="25">
        <f>F154</f>
        <v>66</v>
      </c>
      <c r="G153" s="28">
        <f>G154</f>
        <v>3161</v>
      </c>
      <c r="H153" s="25">
        <f>H154</f>
        <v>66</v>
      </c>
      <c r="I153" s="29"/>
    </row>
    <row r="154" spans="1:9" s="18" customFormat="1" ht="44.25" customHeight="1">
      <c r="A154" s="21">
        <v>149</v>
      </c>
      <c r="B154" s="4">
        <v>412</v>
      </c>
      <c r="C154" s="59" t="s">
        <v>296</v>
      </c>
      <c r="D154" s="5" t="s">
        <v>57</v>
      </c>
      <c r="E154" s="64" t="s">
        <v>58</v>
      </c>
      <c r="F154" s="28">
        <v>66</v>
      </c>
      <c r="G154" s="25">
        <v>3161</v>
      </c>
      <c r="H154" s="28">
        <v>66</v>
      </c>
      <c r="I154" s="30"/>
    </row>
    <row r="155" spans="1:9" ht="27.75" customHeight="1">
      <c r="A155" s="21">
        <v>150</v>
      </c>
      <c r="B155" s="8">
        <v>412</v>
      </c>
      <c r="C155" s="71" t="s">
        <v>297</v>
      </c>
      <c r="D155" s="9"/>
      <c r="E155" s="61" t="s">
        <v>143</v>
      </c>
      <c r="F155" s="25">
        <f>F156</f>
        <v>4</v>
      </c>
      <c r="G155" s="26"/>
      <c r="H155" s="25">
        <f>H156</f>
        <v>4</v>
      </c>
    </row>
    <row r="156" spans="1:9" ht="33.75" customHeight="1">
      <c r="A156" s="21">
        <v>151</v>
      </c>
      <c r="B156" s="10">
        <v>412</v>
      </c>
      <c r="C156" s="73" t="s">
        <v>297</v>
      </c>
      <c r="D156" s="11" t="s">
        <v>79</v>
      </c>
      <c r="E156" s="64" t="s">
        <v>91</v>
      </c>
      <c r="F156" s="28">
        <v>4</v>
      </c>
      <c r="G156" s="25" t="e">
        <f>#REF!+#REF!+#REF!</f>
        <v>#REF!</v>
      </c>
      <c r="H156" s="28">
        <v>4</v>
      </c>
    </row>
    <row r="157" spans="1:9" s="17" customFormat="1" ht="43.5" customHeight="1">
      <c r="A157" s="21">
        <v>152</v>
      </c>
      <c r="B157" s="8">
        <v>412</v>
      </c>
      <c r="C157" s="71" t="s">
        <v>298</v>
      </c>
      <c r="D157" s="11"/>
      <c r="E157" s="61" t="s">
        <v>244</v>
      </c>
      <c r="F157" s="25">
        <f>F158</f>
        <v>14</v>
      </c>
      <c r="G157" s="28"/>
      <c r="H157" s="25">
        <f>H158</f>
        <v>14</v>
      </c>
      <c r="I157" s="29"/>
    </row>
    <row r="158" spans="1:9" s="17" customFormat="1" ht="41.25" customHeight="1">
      <c r="A158" s="21">
        <v>153</v>
      </c>
      <c r="B158" s="10">
        <v>412</v>
      </c>
      <c r="C158" s="73" t="s">
        <v>298</v>
      </c>
      <c r="D158" s="11" t="s">
        <v>79</v>
      </c>
      <c r="E158" s="64" t="s">
        <v>91</v>
      </c>
      <c r="F158" s="28">
        <v>14</v>
      </c>
      <c r="G158" s="28"/>
      <c r="H158" s="28">
        <v>14</v>
      </c>
      <c r="I158" s="29"/>
    </row>
    <row r="159" spans="1:9" s="17" customFormat="1" ht="33.75" customHeight="1">
      <c r="A159" s="21">
        <v>154</v>
      </c>
      <c r="B159" s="8">
        <v>412</v>
      </c>
      <c r="C159" s="71" t="s">
        <v>299</v>
      </c>
      <c r="D159" s="11"/>
      <c r="E159" s="61" t="s">
        <v>269</v>
      </c>
      <c r="F159" s="25">
        <f>F160</f>
        <v>13</v>
      </c>
      <c r="G159" s="28"/>
      <c r="H159" s="25">
        <f>H160</f>
        <v>13</v>
      </c>
      <c r="I159" s="29"/>
    </row>
    <row r="160" spans="1:9" s="18" customFormat="1" ht="64.5" customHeight="1">
      <c r="A160" s="21">
        <v>155</v>
      </c>
      <c r="B160" s="8">
        <v>412</v>
      </c>
      <c r="C160" s="71" t="s">
        <v>300</v>
      </c>
      <c r="D160" s="11"/>
      <c r="E160" s="61" t="s">
        <v>270</v>
      </c>
      <c r="F160" s="25">
        <f>F161</f>
        <v>13</v>
      </c>
      <c r="G160" s="25"/>
      <c r="H160" s="25">
        <f>H161</f>
        <v>13</v>
      </c>
      <c r="I160" s="30"/>
    </row>
    <row r="161" spans="1:9" s="17" customFormat="1" ht="25.5" customHeight="1">
      <c r="A161" s="21">
        <v>156</v>
      </c>
      <c r="B161" s="10">
        <v>412</v>
      </c>
      <c r="C161" s="73" t="s">
        <v>300</v>
      </c>
      <c r="D161" s="11" t="s">
        <v>79</v>
      </c>
      <c r="E161" s="64" t="s">
        <v>91</v>
      </c>
      <c r="F161" s="28">
        <v>13</v>
      </c>
      <c r="G161" s="28"/>
      <c r="H161" s="28">
        <v>13</v>
      </c>
      <c r="I161" s="29"/>
    </row>
    <row r="162" spans="1:9" s="18" customFormat="1" ht="41.25" customHeight="1">
      <c r="A162" s="21">
        <v>157</v>
      </c>
      <c r="B162" s="70">
        <v>412</v>
      </c>
      <c r="C162" s="71" t="s">
        <v>301</v>
      </c>
      <c r="D162" s="11"/>
      <c r="E162" s="66" t="s">
        <v>312</v>
      </c>
      <c r="F162" s="25">
        <f>F163</f>
        <v>46</v>
      </c>
      <c r="G162" s="25"/>
      <c r="H162" s="25">
        <f>H163</f>
        <v>46</v>
      </c>
      <c r="I162" s="30"/>
    </row>
    <row r="163" spans="1:9" s="18" customFormat="1" ht="17.25" customHeight="1">
      <c r="A163" s="21">
        <v>158</v>
      </c>
      <c r="B163" s="70">
        <v>412</v>
      </c>
      <c r="C163" s="71" t="s">
        <v>302</v>
      </c>
      <c r="D163" s="71"/>
      <c r="E163" s="66" t="s">
        <v>271</v>
      </c>
      <c r="F163" s="55">
        <f>F164</f>
        <v>46</v>
      </c>
      <c r="G163" s="25"/>
      <c r="H163" s="55">
        <f>H164</f>
        <v>46</v>
      </c>
      <c r="I163" s="30"/>
    </row>
    <row r="164" spans="1:9" s="17" customFormat="1" ht="31.5" customHeight="1">
      <c r="A164" s="21">
        <v>159</v>
      </c>
      <c r="B164" s="72">
        <v>412</v>
      </c>
      <c r="C164" s="73" t="s">
        <v>302</v>
      </c>
      <c r="D164" s="73" t="s">
        <v>79</v>
      </c>
      <c r="E164" s="68" t="s">
        <v>91</v>
      </c>
      <c r="F164" s="56">
        <v>46</v>
      </c>
      <c r="G164" s="28"/>
      <c r="H164" s="56">
        <v>46</v>
      </c>
      <c r="I164" s="29"/>
    </row>
    <row r="165" spans="1:9" s="17" customFormat="1" ht="25.5" customHeight="1">
      <c r="A165" s="21">
        <v>160</v>
      </c>
      <c r="B165" s="2">
        <v>500</v>
      </c>
      <c r="C165" s="3"/>
      <c r="D165" s="3"/>
      <c r="E165" s="65" t="s">
        <v>14</v>
      </c>
      <c r="F165" s="25">
        <f>F166+F173+F196+F213</f>
        <v>11057.9</v>
      </c>
      <c r="G165" s="28"/>
      <c r="H165" s="25">
        <f>H166+H173+H196+H213</f>
        <v>9682.7999999999993</v>
      </c>
      <c r="I165" s="29"/>
    </row>
    <row r="166" spans="1:9" s="17" customFormat="1" ht="14.25" customHeight="1">
      <c r="A166" s="21">
        <v>161</v>
      </c>
      <c r="B166" s="2">
        <v>501</v>
      </c>
      <c r="C166" s="3"/>
      <c r="D166" s="3"/>
      <c r="E166" s="61" t="s">
        <v>15</v>
      </c>
      <c r="F166" s="25">
        <f>F167</f>
        <v>1793</v>
      </c>
      <c r="G166" s="28"/>
      <c r="H166" s="25">
        <f>H167</f>
        <v>1445</v>
      </c>
      <c r="I166" s="29"/>
    </row>
    <row r="167" spans="1:9" ht="34.5" customHeight="1">
      <c r="A167" s="21">
        <v>162</v>
      </c>
      <c r="B167" s="2">
        <v>501</v>
      </c>
      <c r="C167" s="3" t="s">
        <v>84</v>
      </c>
      <c r="D167" s="3"/>
      <c r="E167" s="61" t="s">
        <v>85</v>
      </c>
      <c r="F167" s="25">
        <f>F168</f>
        <v>1793</v>
      </c>
      <c r="G167" s="25" t="e">
        <f>G168+G175+G197+#REF!</f>
        <v>#REF!</v>
      </c>
      <c r="H167" s="25">
        <f>H168</f>
        <v>1445</v>
      </c>
    </row>
    <row r="168" spans="1:9" ht="41.25" customHeight="1">
      <c r="A168" s="21">
        <v>163</v>
      </c>
      <c r="B168" s="2">
        <v>501</v>
      </c>
      <c r="C168" s="3" t="s">
        <v>249</v>
      </c>
      <c r="D168" s="3"/>
      <c r="E168" s="63" t="s">
        <v>112</v>
      </c>
      <c r="F168" s="25">
        <f>F169+F171</f>
        <v>1793</v>
      </c>
      <c r="G168" s="25" t="e">
        <f>G169+#REF!+#REF!+#REF!</f>
        <v>#REF!</v>
      </c>
      <c r="H168" s="25">
        <f>H169+H171</f>
        <v>1445</v>
      </c>
    </row>
    <row r="169" spans="1:9" ht="30" customHeight="1">
      <c r="A169" s="21">
        <v>164</v>
      </c>
      <c r="B169" s="2">
        <v>501</v>
      </c>
      <c r="C169" s="3" t="s">
        <v>144</v>
      </c>
      <c r="D169" s="5"/>
      <c r="E169" s="63" t="s">
        <v>332</v>
      </c>
      <c r="F169" s="25">
        <f>F170</f>
        <v>1545</v>
      </c>
      <c r="G169" s="25">
        <f>G170+G172</f>
        <v>6014</v>
      </c>
      <c r="H169" s="25">
        <f>H170</f>
        <v>1245</v>
      </c>
    </row>
    <row r="170" spans="1:9" ht="34.5" customHeight="1">
      <c r="A170" s="21">
        <v>165</v>
      </c>
      <c r="B170" s="4">
        <v>501</v>
      </c>
      <c r="C170" s="5" t="s">
        <v>144</v>
      </c>
      <c r="D170" s="5" t="s">
        <v>79</v>
      </c>
      <c r="E170" s="64" t="s">
        <v>91</v>
      </c>
      <c r="F170" s="28">
        <v>1545</v>
      </c>
      <c r="G170" s="25">
        <f>G171</f>
        <v>4909</v>
      </c>
      <c r="H170" s="28">
        <v>1245</v>
      </c>
    </row>
    <row r="171" spans="1:9">
      <c r="A171" s="21">
        <v>166</v>
      </c>
      <c r="B171" s="2">
        <v>501</v>
      </c>
      <c r="C171" s="3" t="s">
        <v>145</v>
      </c>
      <c r="D171" s="3"/>
      <c r="E171" s="61" t="s">
        <v>146</v>
      </c>
      <c r="F171" s="25">
        <f>F172</f>
        <v>248</v>
      </c>
      <c r="G171" s="26">
        <v>4909</v>
      </c>
      <c r="H171" s="25">
        <f>H172</f>
        <v>200</v>
      </c>
    </row>
    <row r="172" spans="1:9" s="17" customFormat="1" ht="28.5" customHeight="1">
      <c r="A172" s="21">
        <v>167</v>
      </c>
      <c r="B172" s="4">
        <v>501</v>
      </c>
      <c r="C172" s="5" t="s">
        <v>145</v>
      </c>
      <c r="D172" s="5" t="s">
        <v>79</v>
      </c>
      <c r="E172" s="64" t="s">
        <v>91</v>
      </c>
      <c r="F172" s="28">
        <v>248</v>
      </c>
      <c r="G172" s="28">
        <f>G173</f>
        <v>1105</v>
      </c>
      <c r="H172" s="28">
        <v>200</v>
      </c>
      <c r="I172" s="29"/>
    </row>
    <row r="173" spans="1:9" s="18" customFormat="1" ht="12.75" customHeight="1">
      <c r="A173" s="21">
        <v>168</v>
      </c>
      <c r="B173" s="2">
        <v>502</v>
      </c>
      <c r="C173" s="3"/>
      <c r="D173" s="3"/>
      <c r="E173" s="61" t="s">
        <v>16</v>
      </c>
      <c r="F173" s="25">
        <f>F174</f>
        <v>6314.9</v>
      </c>
      <c r="G173" s="25">
        <v>1105</v>
      </c>
      <c r="H173" s="25">
        <f>H174</f>
        <v>5477.8</v>
      </c>
      <c r="I173" s="30"/>
    </row>
    <row r="174" spans="1:9" s="17" customFormat="1" ht="30" customHeight="1">
      <c r="A174" s="21">
        <v>169</v>
      </c>
      <c r="B174" s="2">
        <v>502</v>
      </c>
      <c r="C174" s="3" t="s">
        <v>84</v>
      </c>
      <c r="D174" s="3"/>
      <c r="E174" s="61" t="s">
        <v>85</v>
      </c>
      <c r="F174" s="25">
        <f>F175</f>
        <v>6314.9</v>
      </c>
      <c r="G174" s="28"/>
      <c r="H174" s="25">
        <f>H175</f>
        <v>5477.8</v>
      </c>
      <c r="I174" s="29"/>
    </row>
    <row r="175" spans="1:9" ht="43.5" customHeight="1">
      <c r="A175" s="21">
        <v>170</v>
      </c>
      <c r="B175" s="2">
        <v>502</v>
      </c>
      <c r="C175" s="3" t="s">
        <v>249</v>
      </c>
      <c r="D175" s="3"/>
      <c r="E175" s="63" t="s">
        <v>112</v>
      </c>
      <c r="F175" s="25">
        <f>F176+F178+F181+F183+F185+F187+F190+F192+F194</f>
        <v>6314.9</v>
      </c>
      <c r="G175" s="25" t="e">
        <f>G176+G178+G181+G183+G185+G187+G190+G192+G194</f>
        <v>#REF!</v>
      </c>
      <c r="H175" s="25">
        <f>H176+H178+H181+H183+H185+H187+H190+H192+H194</f>
        <v>5477.8</v>
      </c>
    </row>
    <row r="176" spans="1:9" ht="30.75" customHeight="1">
      <c r="A176" s="21">
        <v>171</v>
      </c>
      <c r="B176" s="2">
        <v>502</v>
      </c>
      <c r="C176" s="3" t="s">
        <v>149</v>
      </c>
      <c r="D176" s="3"/>
      <c r="E176" s="63" t="s">
        <v>147</v>
      </c>
      <c r="F176" s="25">
        <f>F177</f>
        <v>321</v>
      </c>
      <c r="G176" s="25" t="e">
        <f>G177</f>
        <v>#REF!</v>
      </c>
      <c r="H176" s="25">
        <f>H177</f>
        <v>400</v>
      </c>
    </row>
    <row r="177" spans="1:9" ht="42" customHeight="1">
      <c r="A177" s="21">
        <v>172</v>
      </c>
      <c r="B177" s="4">
        <v>502</v>
      </c>
      <c r="C177" s="5" t="s">
        <v>149</v>
      </c>
      <c r="D177" s="5" t="s">
        <v>79</v>
      </c>
      <c r="E177" s="64" t="s">
        <v>91</v>
      </c>
      <c r="F177" s="28">
        <v>321</v>
      </c>
      <c r="G177" s="25" t="e">
        <f>G186+#REF!</f>
        <v>#REF!</v>
      </c>
      <c r="H177" s="28">
        <v>400</v>
      </c>
    </row>
    <row r="178" spans="1:9" ht="47.25" customHeight="1">
      <c r="A178" s="21">
        <v>173</v>
      </c>
      <c r="B178" s="2">
        <v>502</v>
      </c>
      <c r="C178" s="3" t="s">
        <v>150</v>
      </c>
      <c r="D178" s="3"/>
      <c r="E178" s="63" t="s">
        <v>148</v>
      </c>
      <c r="F178" s="25">
        <f>F179+F180</f>
        <v>275</v>
      </c>
      <c r="G178" s="25"/>
      <c r="H178" s="25">
        <f>H179+H180</f>
        <v>275</v>
      </c>
    </row>
    <row r="179" spans="1:9" s="17" customFormat="1" ht="24.75" customHeight="1">
      <c r="A179" s="21">
        <v>174</v>
      </c>
      <c r="B179" s="4">
        <v>502</v>
      </c>
      <c r="C179" s="5" t="s">
        <v>150</v>
      </c>
      <c r="D179" s="5" t="s">
        <v>79</v>
      </c>
      <c r="E179" s="64" t="s">
        <v>91</v>
      </c>
      <c r="F179" s="28">
        <v>275</v>
      </c>
      <c r="G179" s="28"/>
      <c r="H179" s="28">
        <v>275</v>
      </c>
      <c r="I179" s="29"/>
    </row>
    <row r="180" spans="1:9" ht="17.25" customHeight="1">
      <c r="A180" s="21">
        <v>175</v>
      </c>
      <c r="B180" s="4">
        <v>502</v>
      </c>
      <c r="C180" s="5" t="s">
        <v>150</v>
      </c>
      <c r="D180" s="5" t="s">
        <v>60</v>
      </c>
      <c r="E180" s="69" t="s">
        <v>101</v>
      </c>
      <c r="F180" s="28">
        <v>0</v>
      </c>
      <c r="G180" s="25"/>
      <c r="H180" s="28">
        <v>0</v>
      </c>
    </row>
    <row r="181" spans="1:9" ht="24.75" customHeight="1">
      <c r="A181" s="21">
        <v>176</v>
      </c>
      <c r="B181" s="2">
        <v>502</v>
      </c>
      <c r="C181" s="3" t="s">
        <v>151</v>
      </c>
      <c r="D181" s="3"/>
      <c r="E181" s="63" t="s">
        <v>272</v>
      </c>
      <c r="F181" s="25">
        <f>F182</f>
        <v>650</v>
      </c>
      <c r="G181" s="25"/>
      <c r="H181" s="25">
        <f>H182</f>
        <v>650</v>
      </c>
    </row>
    <row r="182" spans="1:9" ht="25.5" customHeight="1">
      <c r="A182" s="21">
        <v>177</v>
      </c>
      <c r="B182" s="4">
        <v>502</v>
      </c>
      <c r="C182" s="5" t="s">
        <v>151</v>
      </c>
      <c r="D182" s="5" t="s">
        <v>79</v>
      </c>
      <c r="E182" s="64" t="s">
        <v>91</v>
      </c>
      <c r="F182" s="28">
        <v>650</v>
      </c>
      <c r="G182" s="25"/>
      <c r="H182" s="28">
        <v>650</v>
      </c>
    </row>
    <row r="183" spans="1:9" ht="24.75" customHeight="1">
      <c r="A183" s="21">
        <v>180</v>
      </c>
      <c r="B183" s="2">
        <v>502</v>
      </c>
      <c r="C183" s="3" t="s">
        <v>303</v>
      </c>
      <c r="D183" s="5"/>
      <c r="E183" s="61" t="s">
        <v>273</v>
      </c>
      <c r="F183" s="25">
        <f>F184</f>
        <v>1600</v>
      </c>
      <c r="G183" s="25"/>
      <c r="H183" s="25">
        <f>H184</f>
        <v>1600</v>
      </c>
    </row>
    <row r="184" spans="1:9" s="17" customFormat="1" ht="24.75" customHeight="1">
      <c r="A184" s="21">
        <v>181</v>
      </c>
      <c r="B184" s="4">
        <v>502</v>
      </c>
      <c r="C184" s="5" t="s">
        <v>303</v>
      </c>
      <c r="D184" s="5" t="s">
        <v>79</v>
      </c>
      <c r="E184" s="64" t="s">
        <v>91</v>
      </c>
      <c r="F184" s="28">
        <v>1600</v>
      </c>
      <c r="G184" s="28"/>
      <c r="H184" s="28">
        <v>1600</v>
      </c>
      <c r="I184" s="29"/>
    </row>
    <row r="185" spans="1:9" ht="30.75" customHeight="1">
      <c r="A185" s="21">
        <v>182</v>
      </c>
      <c r="B185" s="2">
        <v>502</v>
      </c>
      <c r="C185" s="3" t="s">
        <v>304</v>
      </c>
      <c r="D185" s="5"/>
      <c r="E185" s="61" t="s">
        <v>274</v>
      </c>
      <c r="F185" s="55">
        <f>F186</f>
        <v>750</v>
      </c>
      <c r="G185" s="55"/>
      <c r="H185" s="55">
        <f>H186</f>
        <v>700</v>
      </c>
    </row>
    <row r="186" spans="1:9" ht="15.75" customHeight="1">
      <c r="A186" s="21">
        <v>183</v>
      </c>
      <c r="B186" s="4">
        <v>502</v>
      </c>
      <c r="C186" s="5" t="s">
        <v>305</v>
      </c>
      <c r="D186" s="5"/>
      <c r="E186" s="64" t="s">
        <v>91</v>
      </c>
      <c r="F186" s="56">
        <v>750</v>
      </c>
      <c r="G186" s="81">
        <v>4375</v>
      </c>
      <c r="H186" s="56">
        <v>700</v>
      </c>
    </row>
    <row r="187" spans="1:9" ht="53.25" customHeight="1">
      <c r="A187" s="21">
        <v>184</v>
      </c>
      <c r="B187" s="2">
        <v>502</v>
      </c>
      <c r="C187" s="54" t="s">
        <v>306</v>
      </c>
      <c r="D187" s="5"/>
      <c r="E187" s="61" t="s">
        <v>275</v>
      </c>
      <c r="F187" s="55">
        <f>+F188</f>
        <v>443.1</v>
      </c>
      <c r="G187" s="55">
        <f>+G188</f>
        <v>0</v>
      </c>
      <c r="H187" s="55">
        <f>+H188</f>
        <v>0</v>
      </c>
    </row>
    <row r="188" spans="1:9" ht="30.75" customHeight="1">
      <c r="A188" s="21">
        <v>189</v>
      </c>
      <c r="B188" s="2">
        <v>502</v>
      </c>
      <c r="C188" s="54" t="s">
        <v>307</v>
      </c>
      <c r="D188" s="5"/>
      <c r="E188" s="61" t="s">
        <v>276</v>
      </c>
      <c r="F188" s="55">
        <f>F189</f>
        <v>443.1</v>
      </c>
      <c r="G188" s="81"/>
      <c r="H188" s="55">
        <f>H189</f>
        <v>0</v>
      </c>
    </row>
    <row r="189" spans="1:9" ht="26.25" customHeight="1">
      <c r="A189" s="21">
        <v>190</v>
      </c>
      <c r="B189" s="4">
        <v>502</v>
      </c>
      <c r="C189" s="59" t="s">
        <v>307</v>
      </c>
      <c r="D189" s="5" t="s">
        <v>79</v>
      </c>
      <c r="E189" s="64" t="s">
        <v>91</v>
      </c>
      <c r="F189" s="56">
        <v>443.1</v>
      </c>
      <c r="G189" s="81"/>
      <c r="H189" s="56">
        <v>0</v>
      </c>
    </row>
    <row r="190" spans="1:9" ht="31.5" customHeight="1">
      <c r="A190" s="21">
        <v>191</v>
      </c>
      <c r="B190" s="2">
        <v>502</v>
      </c>
      <c r="C190" s="54" t="s">
        <v>315</v>
      </c>
      <c r="D190" s="5"/>
      <c r="E190" s="61" t="s">
        <v>330</v>
      </c>
      <c r="F190" s="25">
        <f>F191</f>
        <v>1575.8</v>
      </c>
      <c r="G190" s="26"/>
      <c r="H190" s="25">
        <f>H191</f>
        <v>1352.8</v>
      </c>
    </row>
    <row r="191" spans="1:9" ht="26.25" customHeight="1">
      <c r="A191" s="21">
        <v>192</v>
      </c>
      <c r="B191" s="4">
        <v>502</v>
      </c>
      <c r="C191" s="59" t="s">
        <v>315</v>
      </c>
      <c r="D191" s="5" t="s">
        <v>57</v>
      </c>
      <c r="E191" s="64" t="s">
        <v>58</v>
      </c>
      <c r="F191" s="28">
        <v>1575.8</v>
      </c>
      <c r="G191" s="26"/>
      <c r="H191" s="28">
        <v>1352.8</v>
      </c>
    </row>
    <row r="192" spans="1:9" ht="28.5" customHeight="1">
      <c r="A192" s="21">
        <v>193</v>
      </c>
      <c r="B192" s="2">
        <v>502</v>
      </c>
      <c r="C192" s="54" t="s">
        <v>316</v>
      </c>
      <c r="D192" s="5"/>
      <c r="E192" s="61" t="s">
        <v>331</v>
      </c>
      <c r="F192" s="25">
        <f>F193</f>
        <v>700</v>
      </c>
      <c r="G192" s="26"/>
      <c r="H192" s="25">
        <f>H193</f>
        <v>500</v>
      </c>
    </row>
    <row r="193" spans="1:9" ht="26.25" customHeight="1">
      <c r="A193" s="21">
        <v>194</v>
      </c>
      <c r="B193" s="4">
        <v>502</v>
      </c>
      <c r="C193" s="59" t="s">
        <v>316</v>
      </c>
      <c r="D193" s="5" t="s">
        <v>57</v>
      </c>
      <c r="E193" s="64" t="s">
        <v>58</v>
      </c>
      <c r="F193" s="28">
        <v>700</v>
      </c>
      <c r="G193" s="26"/>
      <c r="H193" s="28">
        <v>500</v>
      </c>
    </row>
    <row r="194" spans="1:9" ht="60" customHeight="1">
      <c r="A194" s="21">
        <v>195</v>
      </c>
      <c r="B194" s="2">
        <v>502</v>
      </c>
      <c r="C194" s="3" t="s">
        <v>318</v>
      </c>
      <c r="D194" s="3"/>
      <c r="E194" s="82" t="s">
        <v>317</v>
      </c>
      <c r="F194" s="25">
        <f>F195</f>
        <v>0</v>
      </c>
      <c r="G194" s="26"/>
      <c r="H194" s="25">
        <f>H195</f>
        <v>0</v>
      </c>
    </row>
    <row r="195" spans="1:9" ht="26.25" customHeight="1">
      <c r="A195" s="21">
        <v>196</v>
      </c>
      <c r="B195" s="4">
        <v>502</v>
      </c>
      <c r="C195" s="5" t="s">
        <v>318</v>
      </c>
      <c r="D195" s="5" t="s">
        <v>57</v>
      </c>
      <c r="E195" s="7" t="s">
        <v>58</v>
      </c>
      <c r="F195" s="28">
        <v>0</v>
      </c>
      <c r="G195" s="26"/>
      <c r="H195" s="28">
        <v>0</v>
      </c>
    </row>
    <row r="196" spans="1:9" ht="18.75" customHeight="1">
      <c r="A196" s="21">
        <v>197</v>
      </c>
      <c r="B196" s="57">
        <v>503</v>
      </c>
      <c r="C196" s="54"/>
      <c r="D196" s="54"/>
      <c r="E196" s="66" t="s">
        <v>17</v>
      </c>
      <c r="F196" s="55">
        <f>F197</f>
        <v>2900</v>
      </c>
      <c r="G196" s="26"/>
      <c r="H196" s="55">
        <f>H197</f>
        <v>2710</v>
      </c>
    </row>
    <row r="197" spans="1:9" ht="30.75" customHeight="1">
      <c r="A197" s="21">
        <v>198</v>
      </c>
      <c r="B197" s="2">
        <v>503</v>
      </c>
      <c r="C197" s="3" t="s">
        <v>84</v>
      </c>
      <c r="D197" s="3"/>
      <c r="E197" s="61" t="s">
        <v>85</v>
      </c>
      <c r="F197" s="25">
        <f>F198</f>
        <v>2900</v>
      </c>
      <c r="G197" s="25" t="e">
        <f>G198+#REF!+#REF!</f>
        <v>#REF!</v>
      </c>
      <c r="H197" s="25">
        <f>H198</f>
        <v>2710</v>
      </c>
    </row>
    <row r="198" spans="1:9" ht="43.5" customHeight="1">
      <c r="A198" s="21">
        <v>199</v>
      </c>
      <c r="B198" s="2">
        <v>503</v>
      </c>
      <c r="C198" s="3" t="s">
        <v>249</v>
      </c>
      <c r="D198" s="3"/>
      <c r="E198" s="63" t="s">
        <v>112</v>
      </c>
      <c r="F198" s="25">
        <f>F199</f>
        <v>2900</v>
      </c>
      <c r="G198" s="25" t="e">
        <f>G199+#REF!+G205+G209+#REF!</f>
        <v>#REF!</v>
      </c>
      <c r="H198" s="25">
        <f>H199</f>
        <v>2710</v>
      </c>
    </row>
    <row r="199" spans="1:9" ht="30.75" customHeight="1">
      <c r="A199" s="21">
        <v>200</v>
      </c>
      <c r="B199" s="2">
        <v>503</v>
      </c>
      <c r="C199" s="3" t="s">
        <v>152</v>
      </c>
      <c r="D199" s="3"/>
      <c r="E199" s="61" t="s">
        <v>153</v>
      </c>
      <c r="F199" s="25">
        <f>F200+F202+F204+F206+F209+F211</f>
        <v>2900</v>
      </c>
      <c r="G199" s="25" t="e">
        <f>#REF!+G200</f>
        <v>#REF!</v>
      </c>
      <c r="H199" s="25">
        <f>H200+H202+H204+H206+H209+H211</f>
        <v>2710</v>
      </c>
    </row>
    <row r="200" spans="1:9" s="18" customFormat="1" ht="18.75" customHeight="1">
      <c r="A200" s="21">
        <v>201</v>
      </c>
      <c r="B200" s="2">
        <v>503</v>
      </c>
      <c r="C200" s="3" t="s">
        <v>154</v>
      </c>
      <c r="D200" s="3"/>
      <c r="E200" s="61" t="s">
        <v>18</v>
      </c>
      <c r="F200" s="25">
        <f>F201</f>
        <v>1500</v>
      </c>
      <c r="G200" s="25">
        <v>150</v>
      </c>
      <c r="H200" s="25">
        <f>H201</f>
        <v>1500</v>
      </c>
      <c r="I200" s="30"/>
    </row>
    <row r="201" spans="1:9" s="18" customFormat="1" ht="16.5" customHeight="1">
      <c r="A201" s="21">
        <v>202</v>
      </c>
      <c r="B201" s="4">
        <v>503</v>
      </c>
      <c r="C201" s="5" t="s">
        <v>154</v>
      </c>
      <c r="D201" s="5" t="s">
        <v>79</v>
      </c>
      <c r="E201" s="64" t="s">
        <v>91</v>
      </c>
      <c r="F201" s="28">
        <v>1500</v>
      </c>
      <c r="G201" s="25"/>
      <c r="H201" s="28">
        <v>1500</v>
      </c>
      <c r="I201" s="30"/>
    </row>
    <row r="202" spans="1:9" s="18" customFormat="1" ht="17.25" customHeight="1">
      <c r="A202" s="21">
        <v>203</v>
      </c>
      <c r="B202" s="2">
        <v>503</v>
      </c>
      <c r="C202" s="3" t="s">
        <v>155</v>
      </c>
      <c r="D202" s="3"/>
      <c r="E202" s="61" t="s">
        <v>19</v>
      </c>
      <c r="F202" s="25">
        <f>F203</f>
        <v>400</v>
      </c>
      <c r="G202" s="25"/>
      <c r="H202" s="25">
        <f>H203</f>
        <v>380</v>
      </c>
      <c r="I202" s="30"/>
    </row>
    <row r="203" spans="1:9" s="17" customFormat="1" ht="30.75" customHeight="1">
      <c r="A203" s="21">
        <v>204</v>
      </c>
      <c r="B203" s="4">
        <v>503</v>
      </c>
      <c r="C203" s="5" t="s">
        <v>155</v>
      </c>
      <c r="D203" s="5" t="s">
        <v>79</v>
      </c>
      <c r="E203" s="64" t="s">
        <v>91</v>
      </c>
      <c r="F203" s="28">
        <v>400</v>
      </c>
      <c r="G203" s="28"/>
      <c r="H203" s="28">
        <v>380</v>
      </c>
      <c r="I203" s="29"/>
    </row>
    <row r="204" spans="1:9" s="17" customFormat="1" ht="19.5" customHeight="1">
      <c r="A204" s="21">
        <v>205</v>
      </c>
      <c r="B204" s="2">
        <v>503</v>
      </c>
      <c r="C204" s="3" t="s">
        <v>156</v>
      </c>
      <c r="D204" s="3"/>
      <c r="E204" s="61" t="s">
        <v>159</v>
      </c>
      <c r="F204" s="25">
        <f>F205</f>
        <v>0</v>
      </c>
      <c r="G204" s="28"/>
      <c r="H204" s="25">
        <f>H205</f>
        <v>0</v>
      </c>
      <c r="I204" s="29"/>
    </row>
    <row r="205" spans="1:9" ht="12.75" customHeight="1">
      <c r="A205" s="21">
        <v>206</v>
      </c>
      <c r="B205" s="4">
        <v>503</v>
      </c>
      <c r="C205" s="5" t="s">
        <v>156</v>
      </c>
      <c r="D205" s="5" t="s">
        <v>79</v>
      </c>
      <c r="E205" s="64" t="s">
        <v>91</v>
      </c>
      <c r="F205" s="28">
        <f>10-10</f>
        <v>0</v>
      </c>
      <c r="G205" s="25" t="e">
        <f>#REF!+G206</f>
        <v>#REF!</v>
      </c>
      <c r="H205" s="28">
        <f>10-10</f>
        <v>0</v>
      </c>
    </row>
    <row r="206" spans="1:9" ht="25.5" customHeight="1">
      <c r="A206" s="21">
        <v>207</v>
      </c>
      <c r="B206" s="2">
        <v>503</v>
      </c>
      <c r="C206" s="3" t="s">
        <v>158</v>
      </c>
      <c r="D206" s="3"/>
      <c r="E206" s="61" t="s">
        <v>157</v>
      </c>
      <c r="F206" s="25">
        <f>F208+F207</f>
        <v>400</v>
      </c>
      <c r="G206" s="28">
        <v>50</v>
      </c>
      <c r="H206" s="25">
        <f>H208+H207</f>
        <v>400</v>
      </c>
    </row>
    <row r="207" spans="1:9" ht="12" customHeight="1">
      <c r="A207" s="21">
        <v>208</v>
      </c>
      <c r="B207" s="4">
        <v>503</v>
      </c>
      <c r="C207" s="5" t="s">
        <v>158</v>
      </c>
      <c r="D207" s="5" t="s">
        <v>53</v>
      </c>
      <c r="E207" s="64" t="s">
        <v>82</v>
      </c>
      <c r="F207" s="28">
        <v>0</v>
      </c>
      <c r="G207" s="28"/>
      <c r="H207" s="28">
        <v>0</v>
      </c>
    </row>
    <row r="208" spans="1:9" ht="25.5" customHeight="1">
      <c r="A208" s="21">
        <v>209</v>
      </c>
      <c r="B208" s="4">
        <v>503</v>
      </c>
      <c r="C208" s="5" t="s">
        <v>158</v>
      </c>
      <c r="D208" s="5" t="s">
        <v>79</v>
      </c>
      <c r="E208" s="64" t="s">
        <v>91</v>
      </c>
      <c r="F208" s="26">
        <v>400</v>
      </c>
      <c r="G208" s="28"/>
      <c r="H208" s="26">
        <v>400</v>
      </c>
    </row>
    <row r="209" spans="1:9" ht="13.5" customHeight="1">
      <c r="A209" s="21">
        <v>210</v>
      </c>
      <c r="B209" s="2">
        <v>503</v>
      </c>
      <c r="C209" s="3" t="s">
        <v>160</v>
      </c>
      <c r="D209" s="3"/>
      <c r="E209" s="61" t="s">
        <v>161</v>
      </c>
      <c r="F209" s="25">
        <f>F210</f>
        <v>300</v>
      </c>
      <c r="G209" s="25">
        <f>G211</f>
        <v>1490.3</v>
      </c>
      <c r="H209" s="25">
        <f>H210</f>
        <v>280</v>
      </c>
    </row>
    <row r="210" spans="1:9" ht="13.5" customHeight="1">
      <c r="A210" s="21">
        <v>211</v>
      </c>
      <c r="B210" s="4">
        <v>503</v>
      </c>
      <c r="C210" s="5" t="s">
        <v>160</v>
      </c>
      <c r="D210" s="5" t="s">
        <v>79</v>
      </c>
      <c r="E210" s="64" t="s">
        <v>91</v>
      </c>
      <c r="F210" s="26">
        <v>300</v>
      </c>
      <c r="G210" s="25"/>
      <c r="H210" s="26">
        <v>280</v>
      </c>
    </row>
    <row r="211" spans="1:9" ht="24.75" customHeight="1">
      <c r="A211" s="21">
        <v>212</v>
      </c>
      <c r="B211" s="2">
        <v>503</v>
      </c>
      <c r="C211" s="3" t="s">
        <v>162</v>
      </c>
      <c r="D211" s="3"/>
      <c r="E211" s="61" t="s">
        <v>248</v>
      </c>
      <c r="F211" s="25">
        <f>F212</f>
        <v>300</v>
      </c>
      <c r="G211" s="26">
        <v>1490.3</v>
      </c>
      <c r="H211" s="25">
        <f>H212</f>
        <v>150</v>
      </c>
    </row>
    <row r="212" spans="1:9" s="18" customFormat="1" ht="15" customHeight="1">
      <c r="A212" s="21">
        <v>213</v>
      </c>
      <c r="B212" s="4">
        <v>503</v>
      </c>
      <c r="C212" s="5" t="s">
        <v>162</v>
      </c>
      <c r="D212" s="5" t="s">
        <v>79</v>
      </c>
      <c r="E212" s="64" t="s">
        <v>91</v>
      </c>
      <c r="F212" s="26">
        <v>300</v>
      </c>
      <c r="G212" s="25"/>
      <c r="H212" s="26">
        <v>150</v>
      </c>
      <c r="I212" s="30"/>
    </row>
    <row r="213" spans="1:9" ht="22.5" customHeight="1">
      <c r="A213" s="21">
        <v>214</v>
      </c>
      <c r="B213" s="2">
        <v>505</v>
      </c>
      <c r="C213" s="3"/>
      <c r="D213" s="3"/>
      <c r="E213" s="61" t="s">
        <v>65</v>
      </c>
      <c r="F213" s="25">
        <f>F214</f>
        <v>50</v>
      </c>
      <c r="G213" s="26"/>
      <c r="H213" s="25">
        <f>H214</f>
        <v>50</v>
      </c>
    </row>
    <row r="214" spans="1:9" s="18" customFormat="1" ht="27.75" customHeight="1">
      <c r="A214" s="21">
        <v>215</v>
      </c>
      <c r="B214" s="57">
        <v>505</v>
      </c>
      <c r="C214" s="54" t="s">
        <v>84</v>
      </c>
      <c r="D214" s="54"/>
      <c r="E214" s="66" t="s">
        <v>85</v>
      </c>
      <c r="F214" s="55">
        <f>F215</f>
        <v>50</v>
      </c>
      <c r="G214" s="25"/>
      <c r="H214" s="55">
        <f>H215</f>
        <v>50</v>
      </c>
      <c r="I214" s="30"/>
    </row>
    <row r="215" spans="1:9" ht="37.5" customHeight="1">
      <c r="A215" s="21">
        <v>216</v>
      </c>
      <c r="B215" s="57">
        <v>505</v>
      </c>
      <c r="C215" s="54" t="s">
        <v>165</v>
      </c>
      <c r="D215" s="54"/>
      <c r="E215" s="66" t="s">
        <v>163</v>
      </c>
      <c r="F215" s="55">
        <f>F216</f>
        <v>50</v>
      </c>
      <c r="G215" s="26"/>
      <c r="H215" s="55">
        <f>H216</f>
        <v>50</v>
      </c>
    </row>
    <row r="216" spans="1:9" ht="25.5" customHeight="1">
      <c r="A216" s="21">
        <v>217</v>
      </c>
      <c r="B216" s="57">
        <v>505</v>
      </c>
      <c r="C216" s="54" t="s">
        <v>165</v>
      </c>
      <c r="D216" s="54"/>
      <c r="E216" s="66" t="s">
        <v>164</v>
      </c>
      <c r="F216" s="55">
        <f>F217</f>
        <v>50</v>
      </c>
      <c r="G216" s="26"/>
      <c r="H216" s="55">
        <f>H217</f>
        <v>50</v>
      </c>
    </row>
    <row r="217" spans="1:9" ht="28.5" customHeight="1">
      <c r="A217" s="21">
        <v>218</v>
      </c>
      <c r="B217" s="58">
        <v>505</v>
      </c>
      <c r="C217" s="59" t="s">
        <v>165</v>
      </c>
      <c r="D217" s="59" t="s">
        <v>79</v>
      </c>
      <c r="E217" s="68" t="s">
        <v>91</v>
      </c>
      <c r="F217" s="81">
        <v>50</v>
      </c>
      <c r="G217" s="26"/>
      <c r="H217" s="81">
        <v>50</v>
      </c>
    </row>
    <row r="218" spans="1:9" ht="24" customHeight="1">
      <c r="A218" s="21">
        <v>219</v>
      </c>
      <c r="B218" s="2">
        <v>600</v>
      </c>
      <c r="C218" s="3"/>
      <c r="D218" s="3"/>
      <c r="E218" s="65" t="s">
        <v>20</v>
      </c>
      <c r="F218" s="25">
        <f>F219</f>
        <v>500</v>
      </c>
      <c r="G218" s="26"/>
      <c r="H218" s="25">
        <f>H219</f>
        <v>440</v>
      </c>
    </row>
    <row r="219" spans="1:9" ht="24" customHeight="1">
      <c r="A219" s="21">
        <v>220</v>
      </c>
      <c r="B219" s="2">
        <v>603</v>
      </c>
      <c r="C219" s="3"/>
      <c r="D219" s="3"/>
      <c r="E219" s="61" t="s">
        <v>21</v>
      </c>
      <c r="F219" s="25">
        <f>F220</f>
        <v>500</v>
      </c>
      <c r="G219" s="26"/>
      <c r="H219" s="25">
        <f>H220</f>
        <v>440</v>
      </c>
    </row>
    <row r="220" spans="1:9" ht="26.25" customHeight="1">
      <c r="A220" s="21">
        <v>221</v>
      </c>
      <c r="B220" s="2">
        <v>603</v>
      </c>
      <c r="C220" s="3" t="s">
        <v>84</v>
      </c>
      <c r="D220" s="3"/>
      <c r="E220" s="61" t="s">
        <v>85</v>
      </c>
      <c r="F220" s="25">
        <f>F221</f>
        <v>500</v>
      </c>
      <c r="G220" s="26"/>
      <c r="H220" s="25">
        <f>H221</f>
        <v>440</v>
      </c>
    </row>
    <row r="221" spans="1:9" ht="28.5" customHeight="1">
      <c r="A221" s="21">
        <v>222</v>
      </c>
      <c r="B221" s="2">
        <v>603</v>
      </c>
      <c r="C221" s="3" t="s">
        <v>167</v>
      </c>
      <c r="D221" s="3"/>
      <c r="E221" s="61" t="s">
        <v>166</v>
      </c>
      <c r="F221" s="25">
        <f>F222</f>
        <v>500</v>
      </c>
      <c r="G221" s="25" t="e">
        <f>G222</f>
        <v>#REF!</v>
      </c>
      <c r="H221" s="25">
        <f>H222</f>
        <v>440</v>
      </c>
    </row>
    <row r="222" spans="1:9" ht="25.5" customHeight="1">
      <c r="A222" s="21">
        <v>223</v>
      </c>
      <c r="B222" s="2">
        <v>603</v>
      </c>
      <c r="C222" s="3" t="s">
        <v>169</v>
      </c>
      <c r="D222" s="5"/>
      <c r="E222" s="61" t="s">
        <v>168</v>
      </c>
      <c r="F222" s="25">
        <f>F223</f>
        <v>500</v>
      </c>
      <c r="G222" s="25" t="e">
        <f>G223+#REF!+#REF!</f>
        <v>#REF!</v>
      </c>
      <c r="H222" s="25">
        <f>H223</f>
        <v>440</v>
      </c>
    </row>
    <row r="223" spans="1:9" ht="25.5" customHeight="1">
      <c r="A223" s="21">
        <v>224</v>
      </c>
      <c r="B223" s="4">
        <v>603</v>
      </c>
      <c r="C223" s="5" t="s">
        <v>169</v>
      </c>
      <c r="D223" s="5" t="s">
        <v>79</v>
      </c>
      <c r="E223" s="64" t="s">
        <v>91</v>
      </c>
      <c r="F223" s="26">
        <v>500</v>
      </c>
      <c r="G223" s="25">
        <f>G224</f>
        <v>581</v>
      </c>
      <c r="H223" s="26">
        <v>440</v>
      </c>
    </row>
    <row r="224" spans="1:9" ht="21.75" customHeight="1">
      <c r="A224" s="21">
        <v>225</v>
      </c>
      <c r="B224" s="2">
        <v>700</v>
      </c>
      <c r="C224" s="3"/>
      <c r="D224" s="3"/>
      <c r="E224" s="65" t="s">
        <v>22</v>
      </c>
      <c r="F224" s="25">
        <f>F225+F237+F255</f>
        <v>111429.5</v>
      </c>
      <c r="G224" s="25">
        <f>G225</f>
        <v>581</v>
      </c>
      <c r="H224" s="25">
        <f>H225+H237+H255</f>
        <v>115722.5</v>
      </c>
    </row>
    <row r="225" spans="1:9" ht="22.5" customHeight="1">
      <c r="A225" s="21">
        <v>226</v>
      </c>
      <c r="B225" s="2">
        <v>701</v>
      </c>
      <c r="C225" s="3"/>
      <c r="D225" s="3"/>
      <c r="E225" s="61" t="s">
        <v>23</v>
      </c>
      <c r="F225" s="25">
        <f>F226</f>
        <v>34585</v>
      </c>
      <c r="G225" s="26">
        <v>581</v>
      </c>
      <c r="H225" s="25">
        <f>H226</f>
        <v>35932</v>
      </c>
    </row>
    <row r="226" spans="1:9" s="18" customFormat="1" ht="27" customHeight="1">
      <c r="A226" s="21">
        <v>227</v>
      </c>
      <c r="B226" s="2">
        <v>701</v>
      </c>
      <c r="C226" s="3" t="s">
        <v>84</v>
      </c>
      <c r="D226" s="3"/>
      <c r="E226" s="61" t="s">
        <v>85</v>
      </c>
      <c r="F226" s="25">
        <f>F227</f>
        <v>34585</v>
      </c>
      <c r="G226" s="25"/>
      <c r="H226" s="25">
        <f>H227</f>
        <v>35932</v>
      </c>
      <c r="I226" s="30"/>
    </row>
    <row r="227" spans="1:9" ht="24" customHeight="1">
      <c r="A227" s="21">
        <v>228</v>
      </c>
      <c r="B227" s="2">
        <v>701</v>
      </c>
      <c r="C227" s="3" t="s">
        <v>176</v>
      </c>
      <c r="D227" s="5"/>
      <c r="E227" s="61" t="s">
        <v>206</v>
      </c>
      <c r="F227" s="25">
        <f>F228+F232</f>
        <v>34585</v>
      </c>
      <c r="G227" s="26"/>
      <c r="H227" s="25">
        <f>H228+H232</f>
        <v>35932</v>
      </c>
    </row>
    <row r="228" spans="1:9" ht="34.5" customHeight="1">
      <c r="A228" s="21">
        <v>229</v>
      </c>
      <c r="B228" s="2">
        <v>701</v>
      </c>
      <c r="C228" s="3" t="s">
        <v>170</v>
      </c>
      <c r="D228" s="3"/>
      <c r="E228" s="61" t="s">
        <v>171</v>
      </c>
      <c r="F228" s="25">
        <f>F229</f>
        <v>21350</v>
      </c>
      <c r="G228" s="25">
        <f>G229</f>
        <v>0</v>
      </c>
      <c r="H228" s="25">
        <f>H229</f>
        <v>21350</v>
      </c>
    </row>
    <row r="229" spans="1:9" ht="45" customHeight="1">
      <c r="A229" s="21">
        <v>230</v>
      </c>
      <c r="B229" s="2">
        <v>701</v>
      </c>
      <c r="C229" s="3" t="s">
        <v>190</v>
      </c>
      <c r="D229" s="3"/>
      <c r="E229" s="61" t="s">
        <v>172</v>
      </c>
      <c r="F229" s="25">
        <f>F231+F230</f>
        <v>21350</v>
      </c>
      <c r="G229" s="26"/>
      <c r="H229" s="25">
        <f>H231+H230</f>
        <v>21350</v>
      </c>
    </row>
    <row r="230" spans="1:9" ht="27" customHeight="1">
      <c r="A230" s="21">
        <v>231</v>
      </c>
      <c r="B230" s="4">
        <v>701</v>
      </c>
      <c r="C230" s="5" t="s">
        <v>190</v>
      </c>
      <c r="D230" s="5" t="s">
        <v>47</v>
      </c>
      <c r="E230" s="64" t="s">
        <v>48</v>
      </c>
      <c r="F230" s="28">
        <v>10220.700000000001</v>
      </c>
      <c r="G230" s="26"/>
      <c r="H230" s="28">
        <v>10220.700000000001</v>
      </c>
    </row>
    <row r="231" spans="1:9" ht="26.25" customHeight="1">
      <c r="A231" s="21">
        <v>232</v>
      </c>
      <c r="B231" s="4">
        <v>701</v>
      </c>
      <c r="C231" s="5" t="s">
        <v>190</v>
      </c>
      <c r="D231" s="5" t="s">
        <v>79</v>
      </c>
      <c r="E231" s="64" t="s">
        <v>91</v>
      </c>
      <c r="F231" s="28">
        <v>11129.3</v>
      </c>
      <c r="G231" s="26"/>
      <c r="H231" s="28">
        <v>11129.3</v>
      </c>
    </row>
    <row r="232" spans="1:9" ht="62.25" customHeight="1">
      <c r="A232" s="21">
        <v>235</v>
      </c>
      <c r="B232" s="2">
        <v>701</v>
      </c>
      <c r="C232" s="3" t="s">
        <v>177</v>
      </c>
      <c r="D232" s="5"/>
      <c r="E232" s="61" t="s">
        <v>173</v>
      </c>
      <c r="F232" s="25">
        <f>F233+F235</f>
        <v>13235</v>
      </c>
      <c r="G232" s="26"/>
      <c r="H232" s="25">
        <f>H233+H235</f>
        <v>14582</v>
      </c>
    </row>
    <row r="233" spans="1:9" ht="68.25" customHeight="1">
      <c r="A233" s="21">
        <v>236</v>
      </c>
      <c r="B233" s="2">
        <v>701</v>
      </c>
      <c r="C233" s="3" t="s">
        <v>180</v>
      </c>
      <c r="D233" s="5"/>
      <c r="E233" s="61" t="s">
        <v>174</v>
      </c>
      <c r="F233" s="25">
        <f>F234</f>
        <v>12957</v>
      </c>
      <c r="G233" s="26"/>
      <c r="H233" s="25">
        <f>H234</f>
        <v>14292</v>
      </c>
    </row>
    <row r="234" spans="1:9" ht="15.75" customHeight="1">
      <c r="A234" s="21">
        <v>237</v>
      </c>
      <c r="B234" s="4">
        <v>701</v>
      </c>
      <c r="C234" s="5" t="s">
        <v>180</v>
      </c>
      <c r="D234" s="5" t="s">
        <v>47</v>
      </c>
      <c r="E234" s="64" t="s">
        <v>48</v>
      </c>
      <c r="F234" s="28">
        <v>12957</v>
      </c>
      <c r="G234" s="25" t="e">
        <f>G235+G251+G271+G282</f>
        <v>#REF!</v>
      </c>
      <c r="H234" s="28">
        <v>14292</v>
      </c>
    </row>
    <row r="235" spans="1:9" ht="74.25" customHeight="1">
      <c r="A235" s="21">
        <v>238</v>
      </c>
      <c r="B235" s="2">
        <v>701</v>
      </c>
      <c r="C235" s="3" t="s">
        <v>181</v>
      </c>
      <c r="D235" s="5"/>
      <c r="E235" s="61" t="s">
        <v>175</v>
      </c>
      <c r="F235" s="25">
        <f>F236</f>
        <v>278</v>
      </c>
      <c r="G235" s="25" t="e">
        <f>G238+#REF!+#REF!+#REF!+#REF!+#REF!</f>
        <v>#REF!</v>
      </c>
      <c r="H235" s="25">
        <f>H236</f>
        <v>290</v>
      </c>
    </row>
    <row r="236" spans="1:9" ht="30" customHeight="1">
      <c r="A236" s="21">
        <v>239</v>
      </c>
      <c r="B236" s="4">
        <v>701</v>
      </c>
      <c r="C236" s="5" t="s">
        <v>181</v>
      </c>
      <c r="D236" s="5" t="s">
        <v>79</v>
      </c>
      <c r="E236" s="64" t="s">
        <v>91</v>
      </c>
      <c r="F236" s="28">
        <v>278</v>
      </c>
      <c r="G236" s="25"/>
      <c r="H236" s="28">
        <v>290</v>
      </c>
    </row>
    <row r="237" spans="1:9" ht="15" customHeight="1">
      <c r="A237" s="21">
        <v>240</v>
      </c>
      <c r="B237" s="2">
        <v>702</v>
      </c>
      <c r="C237" s="3"/>
      <c r="D237" s="3"/>
      <c r="E237" s="61" t="s">
        <v>24</v>
      </c>
      <c r="F237" s="25">
        <f>F238</f>
        <v>74444</v>
      </c>
      <c r="G237" s="25"/>
      <c r="H237" s="25">
        <f>H238</f>
        <v>77490</v>
      </c>
    </row>
    <row r="238" spans="1:9" ht="25.5" customHeight="1">
      <c r="A238" s="21">
        <v>241</v>
      </c>
      <c r="B238" s="2">
        <v>702</v>
      </c>
      <c r="C238" s="3" t="s">
        <v>84</v>
      </c>
      <c r="D238" s="3"/>
      <c r="E238" s="61" t="s">
        <v>85</v>
      </c>
      <c r="F238" s="25">
        <f>F239</f>
        <v>74444</v>
      </c>
      <c r="G238" s="25">
        <f>G239</f>
        <v>81276</v>
      </c>
      <c r="H238" s="25">
        <f>H239</f>
        <v>77490</v>
      </c>
    </row>
    <row r="239" spans="1:9" ht="42.75" customHeight="1">
      <c r="A239" s="21">
        <v>242</v>
      </c>
      <c r="B239" s="2">
        <v>702</v>
      </c>
      <c r="C239" s="3" t="s">
        <v>176</v>
      </c>
      <c r="D239" s="3"/>
      <c r="E239" s="61" t="s">
        <v>206</v>
      </c>
      <c r="F239" s="25">
        <f>F240+F244+F248+F253</f>
        <v>74444</v>
      </c>
      <c r="G239" s="25">
        <f>G241</f>
        <v>81276</v>
      </c>
      <c r="H239" s="25">
        <f>H240+H244+H248+H253</f>
        <v>77490</v>
      </c>
    </row>
    <row r="240" spans="1:9" ht="36" customHeight="1">
      <c r="A240" s="21">
        <v>243</v>
      </c>
      <c r="B240" s="2">
        <v>702</v>
      </c>
      <c r="C240" s="3" t="s">
        <v>179</v>
      </c>
      <c r="D240" s="3"/>
      <c r="E240" s="61" t="s">
        <v>178</v>
      </c>
      <c r="F240" s="25">
        <f>F241</f>
        <v>30350</v>
      </c>
      <c r="G240" s="25"/>
      <c r="H240" s="25">
        <f>H241</f>
        <v>30350</v>
      </c>
    </row>
    <row r="241" spans="1:8" ht="50.25" customHeight="1">
      <c r="A241" s="21">
        <v>244</v>
      </c>
      <c r="B241" s="2">
        <v>702</v>
      </c>
      <c r="C241" s="3" t="s">
        <v>191</v>
      </c>
      <c r="D241" s="3"/>
      <c r="E241" s="61" t="s">
        <v>182</v>
      </c>
      <c r="F241" s="25">
        <f>F243+F242</f>
        <v>30350</v>
      </c>
      <c r="G241" s="26">
        <v>81276</v>
      </c>
      <c r="H241" s="25">
        <f>H243+H242</f>
        <v>30350</v>
      </c>
    </row>
    <row r="242" spans="1:8" ht="17.25" customHeight="1">
      <c r="A242" s="21">
        <v>245</v>
      </c>
      <c r="B242" s="4">
        <v>702</v>
      </c>
      <c r="C242" s="5" t="s">
        <v>191</v>
      </c>
      <c r="D242" s="5" t="s">
        <v>47</v>
      </c>
      <c r="E242" s="64" t="s">
        <v>48</v>
      </c>
      <c r="F242" s="28">
        <v>20692.5</v>
      </c>
      <c r="G242" s="26"/>
      <c r="H242" s="28">
        <v>20692.5</v>
      </c>
    </row>
    <row r="243" spans="1:8" ht="30" customHeight="1">
      <c r="A243" s="21">
        <v>246</v>
      </c>
      <c r="B243" s="4">
        <v>702</v>
      </c>
      <c r="C243" s="5" t="s">
        <v>191</v>
      </c>
      <c r="D243" s="5" t="s">
        <v>79</v>
      </c>
      <c r="E243" s="64" t="s">
        <v>91</v>
      </c>
      <c r="F243" s="28">
        <v>9657.5</v>
      </c>
      <c r="G243" s="26"/>
      <c r="H243" s="28">
        <v>9657.5</v>
      </c>
    </row>
    <row r="244" spans="1:8" ht="30" customHeight="1">
      <c r="A244" s="21">
        <v>247</v>
      </c>
      <c r="B244" s="2">
        <v>702</v>
      </c>
      <c r="C244" s="3" t="s">
        <v>192</v>
      </c>
      <c r="D244" s="3"/>
      <c r="E244" s="61" t="s">
        <v>194</v>
      </c>
      <c r="F244" s="25">
        <f>F245</f>
        <v>5950</v>
      </c>
      <c r="G244" s="26"/>
      <c r="H244" s="25">
        <f>H245</f>
        <v>5950</v>
      </c>
    </row>
    <row r="245" spans="1:8" ht="30" customHeight="1">
      <c r="A245" s="21">
        <v>248</v>
      </c>
      <c r="B245" s="2">
        <v>702</v>
      </c>
      <c r="C245" s="3" t="s">
        <v>193</v>
      </c>
      <c r="D245" s="3"/>
      <c r="E245" s="61" t="s">
        <v>196</v>
      </c>
      <c r="F245" s="25">
        <f>F246+F247</f>
        <v>5950</v>
      </c>
      <c r="G245" s="26"/>
      <c r="H245" s="25">
        <f>H246+H247</f>
        <v>5950</v>
      </c>
    </row>
    <row r="246" spans="1:8" ht="18" customHeight="1">
      <c r="A246" s="21">
        <v>249</v>
      </c>
      <c r="B246" s="4">
        <v>702</v>
      </c>
      <c r="C246" s="5" t="s">
        <v>193</v>
      </c>
      <c r="D246" s="5" t="s">
        <v>47</v>
      </c>
      <c r="E246" s="64" t="s">
        <v>100</v>
      </c>
      <c r="F246" s="28">
        <v>5468.4</v>
      </c>
      <c r="G246" s="26"/>
      <c r="H246" s="28">
        <v>5468.4</v>
      </c>
    </row>
    <row r="247" spans="1:8" ht="33" customHeight="1">
      <c r="A247" s="21">
        <v>250</v>
      </c>
      <c r="B247" s="4">
        <v>702</v>
      </c>
      <c r="C247" s="5" t="s">
        <v>193</v>
      </c>
      <c r="D247" s="5" t="s">
        <v>79</v>
      </c>
      <c r="E247" s="64" t="s">
        <v>91</v>
      </c>
      <c r="F247" s="28">
        <v>481.6</v>
      </c>
      <c r="G247" s="26"/>
      <c r="H247" s="28">
        <v>481.6</v>
      </c>
    </row>
    <row r="248" spans="1:8" ht="60.75" customHeight="1">
      <c r="A248" s="21">
        <v>251</v>
      </c>
      <c r="B248" s="2">
        <v>702</v>
      </c>
      <c r="C248" s="3" t="s">
        <v>186</v>
      </c>
      <c r="D248" s="5"/>
      <c r="E248" s="61" t="s">
        <v>183</v>
      </c>
      <c r="F248" s="25">
        <f>F249+F252</f>
        <v>35058</v>
      </c>
      <c r="G248" s="26"/>
      <c r="H248" s="25">
        <f>H249+H252</f>
        <v>37971</v>
      </c>
    </row>
    <row r="249" spans="1:8" ht="69.75" customHeight="1">
      <c r="A249" s="21">
        <v>252</v>
      </c>
      <c r="B249" s="2">
        <v>702</v>
      </c>
      <c r="C249" s="3" t="s">
        <v>187</v>
      </c>
      <c r="D249" s="3"/>
      <c r="E249" s="61" t="s">
        <v>184</v>
      </c>
      <c r="F249" s="25">
        <f>F250</f>
        <v>33471</v>
      </c>
      <c r="G249" s="26"/>
      <c r="H249" s="25">
        <f>H250</f>
        <v>36320</v>
      </c>
    </row>
    <row r="250" spans="1:8" ht="15.75" customHeight="1">
      <c r="A250" s="21">
        <v>253</v>
      </c>
      <c r="B250" s="4">
        <v>702</v>
      </c>
      <c r="C250" s="5" t="s">
        <v>187</v>
      </c>
      <c r="D250" s="5" t="s">
        <v>47</v>
      </c>
      <c r="E250" s="64" t="s">
        <v>48</v>
      </c>
      <c r="F250" s="28">
        <v>33471</v>
      </c>
      <c r="G250" s="26"/>
      <c r="H250" s="28">
        <v>36320</v>
      </c>
    </row>
    <row r="251" spans="1:8" ht="72" customHeight="1">
      <c r="A251" s="21">
        <v>254</v>
      </c>
      <c r="B251" s="2">
        <v>702</v>
      </c>
      <c r="C251" s="3" t="s">
        <v>188</v>
      </c>
      <c r="D251" s="5"/>
      <c r="E251" s="61" t="s">
        <v>175</v>
      </c>
      <c r="F251" s="25">
        <f>F252</f>
        <v>1587</v>
      </c>
      <c r="G251" s="25" t="e">
        <f>G252+G263+#REF!+#REF!+#REF!+#REF!+#REF!+#REF!+#REF!+#REF!</f>
        <v>#REF!</v>
      </c>
      <c r="H251" s="25">
        <f>H252</f>
        <v>1651</v>
      </c>
    </row>
    <row r="252" spans="1:8" ht="25.5" customHeight="1">
      <c r="A252" s="21">
        <v>255</v>
      </c>
      <c r="B252" s="4">
        <v>702</v>
      </c>
      <c r="C252" s="5" t="s">
        <v>188</v>
      </c>
      <c r="D252" s="5" t="s">
        <v>79</v>
      </c>
      <c r="E252" s="64" t="s">
        <v>91</v>
      </c>
      <c r="F252" s="28">
        <v>1587</v>
      </c>
      <c r="G252" s="25" t="e">
        <f>G253</f>
        <v>#REF!</v>
      </c>
      <c r="H252" s="28">
        <v>1651</v>
      </c>
    </row>
    <row r="253" spans="1:8" ht="33" customHeight="1">
      <c r="A253" s="21">
        <v>256</v>
      </c>
      <c r="B253" s="2">
        <v>702</v>
      </c>
      <c r="C253" s="3" t="s">
        <v>189</v>
      </c>
      <c r="D253" s="5"/>
      <c r="E253" s="61" t="s">
        <v>185</v>
      </c>
      <c r="F253" s="25">
        <f>F254</f>
        <v>3086</v>
      </c>
      <c r="G253" s="25" t="e">
        <f>#REF!</f>
        <v>#REF!</v>
      </c>
      <c r="H253" s="25">
        <f>H254</f>
        <v>3219</v>
      </c>
    </row>
    <row r="254" spans="1:8" ht="33" customHeight="1">
      <c r="A254" s="21">
        <v>257</v>
      </c>
      <c r="B254" s="4">
        <v>702</v>
      </c>
      <c r="C254" s="5" t="s">
        <v>189</v>
      </c>
      <c r="D254" s="5" t="s">
        <v>79</v>
      </c>
      <c r="E254" s="64" t="s">
        <v>91</v>
      </c>
      <c r="F254" s="26">
        <v>3086</v>
      </c>
      <c r="G254" s="25"/>
      <c r="H254" s="26">
        <v>3219</v>
      </c>
    </row>
    <row r="255" spans="1:8" ht="25.5" customHeight="1">
      <c r="A255" s="21">
        <v>258</v>
      </c>
      <c r="B255" s="2">
        <v>707</v>
      </c>
      <c r="C255" s="3"/>
      <c r="D255" s="3"/>
      <c r="E255" s="61" t="s">
        <v>25</v>
      </c>
      <c r="F255" s="25">
        <f>F256+F263</f>
        <v>2400.5</v>
      </c>
      <c r="G255" s="25"/>
      <c r="H255" s="25">
        <f>H256+H263</f>
        <v>2300.5</v>
      </c>
    </row>
    <row r="256" spans="1:8" ht="32.25" customHeight="1">
      <c r="A256" s="21">
        <v>259</v>
      </c>
      <c r="B256" s="2">
        <v>707</v>
      </c>
      <c r="C256" s="3" t="s">
        <v>84</v>
      </c>
      <c r="D256" s="3"/>
      <c r="E256" s="61" t="s">
        <v>85</v>
      </c>
      <c r="F256" s="25">
        <f>F257</f>
        <v>2100.5</v>
      </c>
      <c r="G256" s="25"/>
      <c r="H256" s="25">
        <f>H257</f>
        <v>2050.5</v>
      </c>
    </row>
    <row r="257" spans="1:10" ht="25.5" customHeight="1">
      <c r="A257" s="21">
        <v>260</v>
      </c>
      <c r="B257" s="2">
        <v>707</v>
      </c>
      <c r="C257" s="3" t="s">
        <v>176</v>
      </c>
      <c r="D257" s="3"/>
      <c r="E257" s="61" t="s">
        <v>206</v>
      </c>
      <c r="F257" s="25">
        <f>F258+F261</f>
        <v>2100.5</v>
      </c>
      <c r="G257" s="25"/>
      <c r="H257" s="25">
        <f>H258+H261</f>
        <v>2050.5</v>
      </c>
    </row>
    <row r="258" spans="1:10" s="18" customFormat="1" ht="29.25" customHeight="1">
      <c r="A258" s="21">
        <v>261</v>
      </c>
      <c r="B258" s="2">
        <v>707</v>
      </c>
      <c r="C258" s="3" t="s">
        <v>192</v>
      </c>
      <c r="D258" s="3"/>
      <c r="E258" s="61" t="s">
        <v>194</v>
      </c>
      <c r="F258" s="25">
        <f>F259</f>
        <v>500</v>
      </c>
      <c r="G258" s="25"/>
      <c r="H258" s="25">
        <f>H259</f>
        <v>450</v>
      </c>
      <c r="I258" s="30"/>
    </row>
    <row r="259" spans="1:10" s="18" customFormat="1" ht="30" customHeight="1">
      <c r="A259" s="21">
        <v>262</v>
      </c>
      <c r="B259" s="2">
        <v>707</v>
      </c>
      <c r="C259" s="3" t="s">
        <v>195</v>
      </c>
      <c r="D259" s="3"/>
      <c r="E259" s="61" t="s">
        <v>197</v>
      </c>
      <c r="F259" s="55">
        <f>F260</f>
        <v>500</v>
      </c>
      <c r="G259" s="25"/>
      <c r="H259" s="55">
        <f>H260</f>
        <v>450</v>
      </c>
      <c r="I259" s="30"/>
    </row>
    <row r="260" spans="1:10" ht="14.25" customHeight="1">
      <c r="A260" s="21">
        <v>263</v>
      </c>
      <c r="B260" s="4">
        <v>707</v>
      </c>
      <c r="C260" s="5" t="s">
        <v>195</v>
      </c>
      <c r="D260" s="5" t="s">
        <v>79</v>
      </c>
      <c r="E260" s="64" t="s">
        <v>91</v>
      </c>
      <c r="F260" s="56">
        <v>500</v>
      </c>
      <c r="G260" s="25"/>
      <c r="H260" s="56">
        <v>450</v>
      </c>
    </row>
    <row r="261" spans="1:10" ht="18" customHeight="1">
      <c r="A261" s="21">
        <v>264</v>
      </c>
      <c r="B261" s="2">
        <v>707</v>
      </c>
      <c r="C261" s="3" t="s">
        <v>198</v>
      </c>
      <c r="D261" s="3"/>
      <c r="E261" s="61" t="s">
        <v>199</v>
      </c>
      <c r="F261" s="55">
        <f>F262</f>
        <v>1600.5</v>
      </c>
      <c r="G261" s="25"/>
      <c r="H261" s="55">
        <f>H262</f>
        <v>1600.5</v>
      </c>
    </row>
    <row r="262" spans="1:10" ht="29.25" customHeight="1">
      <c r="A262" s="21">
        <v>265</v>
      </c>
      <c r="B262" s="4">
        <v>707</v>
      </c>
      <c r="C262" s="5" t="s">
        <v>198</v>
      </c>
      <c r="D262" s="5" t="s">
        <v>79</v>
      </c>
      <c r="E262" s="64" t="s">
        <v>91</v>
      </c>
      <c r="F262" s="56">
        <v>1600.5</v>
      </c>
      <c r="G262" s="26"/>
      <c r="H262" s="56">
        <v>1600.5</v>
      </c>
    </row>
    <row r="263" spans="1:10" ht="36.75" customHeight="1">
      <c r="A263" s="21">
        <v>266</v>
      </c>
      <c r="B263" s="2">
        <v>707</v>
      </c>
      <c r="C263" s="3" t="s">
        <v>84</v>
      </c>
      <c r="D263" s="3"/>
      <c r="E263" s="61" t="s">
        <v>85</v>
      </c>
      <c r="F263" s="55">
        <f>F264</f>
        <v>300</v>
      </c>
      <c r="G263" s="25">
        <f>G264</f>
        <v>21165</v>
      </c>
      <c r="H263" s="55">
        <f>H264</f>
        <v>250</v>
      </c>
    </row>
    <row r="264" spans="1:10" ht="45" customHeight="1">
      <c r="A264" s="21">
        <v>267</v>
      </c>
      <c r="B264" s="2">
        <v>707</v>
      </c>
      <c r="C264" s="3" t="s">
        <v>229</v>
      </c>
      <c r="D264" s="3"/>
      <c r="E264" s="67" t="s">
        <v>205</v>
      </c>
      <c r="F264" s="55">
        <f>F265</f>
        <v>300</v>
      </c>
      <c r="G264" s="25">
        <f>G268</f>
        <v>21165</v>
      </c>
      <c r="H264" s="55">
        <f>H265</f>
        <v>250</v>
      </c>
    </row>
    <row r="265" spans="1:10" s="17" customFormat="1" ht="84.75" customHeight="1">
      <c r="A265" s="21">
        <v>268</v>
      </c>
      <c r="B265" s="2">
        <v>707</v>
      </c>
      <c r="C265" s="3" t="s">
        <v>203</v>
      </c>
      <c r="D265" s="3"/>
      <c r="E265" s="67" t="s">
        <v>201</v>
      </c>
      <c r="F265" s="55">
        <f>F266</f>
        <v>300</v>
      </c>
      <c r="G265" s="28"/>
      <c r="H265" s="55">
        <f>H266</f>
        <v>250</v>
      </c>
      <c r="I265" s="48"/>
      <c r="J265" s="49"/>
    </row>
    <row r="266" spans="1:10" s="17" customFormat="1" ht="39" customHeight="1">
      <c r="A266" s="21">
        <v>269</v>
      </c>
      <c r="B266" s="2">
        <v>707</v>
      </c>
      <c r="C266" s="3" t="s">
        <v>203</v>
      </c>
      <c r="D266" s="3"/>
      <c r="E266" s="61" t="s">
        <v>202</v>
      </c>
      <c r="F266" s="55">
        <f>F267</f>
        <v>300</v>
      </c>
      <c r="G266" s="28"/>
      <c r="H266" s="55">
        <f>H267</f>
        <v>250</v>
      </c>
      <c r="I266" s="48"/>
      <c r="J266" s="49"/>
    </row>
    <row r="267" spans="1:10" s="17" customFormat="1" ht="26.25" customHeight="1">
      <c r="A267" s="21">
        <v>270</v>
      </c>
      <c r="B267" s="4">
        <v>707</v>
      </c>
      <c r="C267" s="5" t="s">
        <v>203</v>
      </c>
      <c r="D267" s="5" t="s">
        <v>79</v>
      </c>
      <c r="E267" s="64" t="s">
        <v>91</v>
      </c>
      <c r="F267" s="56">
        <v>300</v>
      </c>
      <c r="G267" s="28"/>
      <c r="H267" s="56">
        <v>250</v>
      </c>
      <c r="I267" s="48"/>
      <c r="J267" s="49"/>
    </row>
    <row r="268" spans="1:10" ht="21.75" customHeight="1">
      <c r="A268" s="21">
        <v>271</v>
      </c>
      <c r="B268" s="2">
        <v>800</v>
      </c>
      <c r="C268" s="3"/>
      <c r="D268" s="3"/>
      <c r="E268" s="65" t="s">
        <v>42</v>
      </c>
      <c r="F268" s="25">
        <f>F269</f>
        <v>22509.699999999997</v>
      </c>
      <c r="G268" s="26">
        <v>21165</v>
      </c>
      <c r="H268" s="25">
        <f>H269</f>
        <v>22464.699999999997</v>
      </c>
    </row>
    <row r="269" spans="1:10" s="18" customFormat="1" ht="15.75" customHeight="1">
      <c r="A269" s="21">
        <v>272</v>
      </c>
      <c r="B269" s="2">
        <v>801</v>
      </c>
      <c r="C269" s="3"/>
      <c r="D269" s="3"/>
      <c r="E269" s="61" t="s">
        <v>26</v>
      </c>
      <c r="F269" s="25">
        <f>F270</f>
        <v>22509.699999999997</v>
      </c>
      <c r="G269" s="25"/>
      <c r="H269" s="25">
        <f>H270</f>
        <v>22464.699999999997</v>
      </c>
      <c r="I269" s="30"/>
    </row>
    <row r="270" spans="1:10" ht="38.25" customHeight="1">
      <c r="A270" s="21">
        <v>273</v>
      </c>
      <c r="B270" s="2">
        <v>801</v>
      </c>
      <c r="C270" s="3" t="s">
        <v>84</v>
      </c>
      <c r="D270" s="3"/>
      <c r="E270" s="61" t="s">
        <v>85</v>
      </c>
      <c r="F270" s="25">
        <f>F271</f>
        <v>22509.699999999997</v>
      </c>
      <c r="G270" s="26"/>
      <c r="H270" s="25">
        <f>H271</f>
        <v>22464.699999999997</v>
      </c>
    </row>
    <row r="271" spans="1:10" ht="31.5" customHeight="1">
      <c r="A271" s="21">
        <v>274</v>
      </c>
      <c r="B271" s="2">
        <v>801</v>
      </c>
      <c r="C271" s="3" t="s">
        <v>250</v>
      </c>
      <c r="D271" s="5"/>
      <c r="E271" s="61" t="s">
        <v>204</v>
      </c>
      <c r="F271" s="25">
        <f>F272+F275+F278+F281+F283</f>
        <v>22509.699999999997</v>
      </c>
      <c r="G271" s="25" t="e">
        <f>G272+G275+G278+G281+G283</f>
        <v>#REF!</v>
      </c>
      <c r="H271" s="25">
        <f>H272+H275+H278+H281+H283</f>
        <v>22464.699999999997</v>
      </c>
    </row>
    <row r="272" spans="1:10" ht="30.75" customHeight="1">
      <c r="A272" s="21">
        <v>275</v>
      </c>
      <c r="B272" s="2">
        <v>801</v>
      </c>
      <c r="C272" s="3" t="s">
        <v>210</v>
      </c>
      <c r="D272" s="3"/>
      <c r="E272" s="61" t="s">
        <v>207</v>
      </c>
      <c r="F272" s="25">
        <f>F273+F274</f>
        <v>16739.7</v>
      </c>
      <c r="G272" s="25" t="e">
        <f>#REF!+G275</f>
        <v>#REF!</v>
      </c>
      <c r="H272" s="25">
        <f>H273+H274</f>
        <v>16739.7</v>
      </c>
    </row>
    <row r="273" spans="1:9" ht="21" customHeight="1">
      <c r="A273" s="21">
        <v>276</v>
      </c>
      <c r="B273" s="4">
        <v>801</v>
      </c>
      <c r="C273" s="5" t="s">
        <v>210</v>
      </c>
      <c r="D273" s="5" t="s">
        <v>47</v>
      </c>
      <c r="E273" s="64" t="s">
        <v>48</v>
      </c>
      <c r="F273" s="28">
        <v>15104.2</v>
      </c>
      <c r="G273" s="25"/>
      <c r="H273" s="28">
        <v>15104.2</v>
      </c>
    </row>
    <row r="274" spans="1:9" ht="24" customHeight="1">
      <c r="A274" s="21">
        <v>277</v>
      </c>
      <c r="B274" s="4">
        <v>801</v>
      </c>
      <c r="C274" s="5" t="s">
        <v>210</v>
      </c>
      <c r="D274" s="5" t="s">
        <v>79</v>
      </c>
      <c r="E274" s="64" t="s">
        <v>91</v>
      </c>
      <c r="F274" s="28">
        <v>1635.5</v>
      </c>
      <c r="G274" s="25"/>
      <c r="H274" s="28">
        <v>1635.5</v>
      </c>
    </row>
    <row r="275" spans="1:9" ht="27" customHeight="1">
      <c r="A275" s="21">
        <v>278</v>
      </c>
      <c r="B275" s="2">
        <v>801</v>
      </c>
      <c r="C275" s="3" t="s">
        <v>209</v>
      </c>
      <c r="D275" s="3"/>
      <c r="E275" s="61" t="s">
        <v>208</v>
      </c>
      <c r="F275" s="25">
        <f>F276+F277</f>
        <v>3113.3999999999996</v>
      </c>
      <c r="G275" s="33" t="e">
        <f>#REF!</f>
        <v>#REF!</v>
      </c>
      <c r="H275" s="25">
        <f>H276+H277</f>
        <v>3113.3999999999996</v>
      </c>
    </row>
    <row r="276" spans="1:9" s="17" customFormat="1">
      <c r="A276" s="21">
        <v>279</v>
      </c>
      <c r="B276" s="4">
        <v>801</v>
      </c>
      <c r="C276" s="5" t="s">
        <v>209</v>
      </c>
      <c r="D276" s="5" t="s">
        <v>47</v>
      </c>
      <c r="E276" s="64" t="s">
        <v>48</v>
      </c>
      <c r="F276" s="26">
        <f>2578.7</f>
        <v>2578.6999999999998</v>
      </c>
      <c r="G276" s="53"/>
      <c r="H276" s="26">
        <f>2578.7</f>
        <v>2578.6999999999998</v>
      </c>
      <c r="I276" s="29"/>
    </row>
    <row r="277" spans="1:9" ht="25.5">
      <c r="A277" s="21">
        <v>280</v>
      </c>
      <c r="B277" s="4">
        <v>801</v>
      </c>
      <c r="C277" s="5" t="s">
        <v>209</v>
      </c>
      <c r="D277" s="5" t="s">
        <v>79</v>
      </c>
      <c r="E277" s="64" t="s">
        <v>91</v>
      </c>
      <c r="F277" s="28">
        <v>534.70000000000005</v>
      </c>
      <c r="G277" s="33"/>
      <c r="H277" s="28">
        <v>534.70000000000005</v>
      </c>
    </row>
    <row r="278" spans="1:9" s="17" customFormat="1" ht="25.5">
      <c r="A278" s="21">
        <v>281</v>
      </c>
      <c r="B278" s="2">
        <v>801</v>
      </c>
      <c r="C278" s="3" t="s">
        <v>211</v>
      </c>
      <c r="D278" s="5"/>
      <c r="E278" s="61" t="s">
        <v>212</v>
      </c>
      <c r="F278" s="25">
        <f>F279+F280</f>
        <v>2331.6</v>
      </c>
      <c r="G278" s="53"/>
      <c r="H278" s="25">
        <f>H279+H280</f>
        <v>2331.6</v>
      </c>
      <c r="I278" s="29"/>
    </row>
    <row r="279" spans="1:9" s="18" customFormat="1">
      <c r="A279" s="21">
        <v>282</v>
      </c>
      <c r="B279" s="4">
        <v>801</v>
      </c>
      <c r="C279" s="5" t="s">
        <v>211</v>
      </c>
      <c r="D279" s="5" t="s">
        <v>47</v>
      </c>
      <c r="E279" s="64" t="s">
        <v>100</v>
      </c>
      <c r="F279" s="28">
        <v>1842</v>
      </c>
      <c r="G279" s="33"/>
      <c r="H279" s="28">
        <v>1842</v>
      </c>
      <c r="I279" s="30"/>
    </row>
    <row r="280" spans="1:9" s="17" customFormat="1" ht="25.5">
      <c r="A280" s="21">
        <v>283</v>
      </c>
      <c r="B280" s="4">
        <v>801</v>
      </c>
      <c r="C280" s="5" t="s">
        <v>211</v>
      </c>
      <c r="D280" s="5" t="s">
        <v>79</v>
      </c>
      <c r="E280" s="64" t="s">
        <v>91</v>
      </c>
      <c r="F280" s="28">
        <v>489.6</v>
      </c>
      <c r="G280" s="53"/>
      <c r="H280" s="28">
        <v>489.6</v>
      </c>
      <c r="I280" s="29"/>
    </row>
    <row r="281" spans="1:9" s="17" customFormat="1" ht="38.25">
      <c r="A281" s="21">
        <v>286</v>
      </c>
      <c r="B281" s="2">
        <v>801</v>
      </c>
      <c r="C281" s="3" t="s">
        <v>213</v>
      </c>
      <c r="D281" s="5"/>
      <c r="E281" s="61" t="s">
        <v>214</v>
      </c>
      <c r="F281" s="25">
        <f>F282</f>
        <v>150</v>
      </c>
      <c r="G281" s="53"/>
      <c r="H281" s="25">
        <f>H282</f>
        <v>130</v>
      </c>
      <c r="I281" s="29"/>
    </row>
    <row r="282" spans="1:9" ht="12.75" customHeight="1">
      <c r="A282" s="21">
        <v>287</v>
      </c>
      <c r="B282" s="4">
        <v>801</v>
      </c>
      <c r="C282" s="5" t="s">
        <v>213</v>
      </c>
      <c r="D282" s="5" t="s">
        <v>79</v>
      </c>
      <c r="E282" s="64" t="s">
        <v>91</v>
      </c>
      <c r="F282" s="26">
        <v>150</v>
      </c>
      <c r="G282" s="25" t="e">
        <f>#REF!+G283+#REF!+#REF!</f>
        <v>#REF!</v>
      </c>
      <c r="H282" s="26">
        <v>130</v>
      </c>
    </row>
    <row r="283" spans="1:9" ht="14.25" customHeight="1">
      <c r="A283" s="21">
        <v>288</v>
      </c>
      <c r="B283" s="2">
        <v>801</v>
      </c>
      <c r="C283" s="3" t="s">
        <v>215</v>
      </c>
      <c r="D283" s="5"/>
      <c r="E283" s="61" t="s">
        <v>216</v>
      </c>
      <c r="F283" s="25">
        <f>F284</f>
        <v>175</v>
      </c>
      <c r="G283" s="25" t="e">
        <f>G284</f>
        <v>#REF!</v>
      </c>
      <c r="H283" s="25">
        <f>H284</f>
        <v>150</v>
      </c>
    </row>
    <row r="284" spans="1:9" ht="12.75" customHeight="1">
      <c r="A284" s="21">
        <v>289</v>
      </c>
      <c r="B284" s="4">
        <v>801</v>
      </c>
      <c r="C284" s="5" t="s">
        <v>215</v>
      </c>
      <c r="D284" s="5" t="s">
        <v>79</v>
      </c>
      <c r="E284" s="64" t="s">
        <v>91</v>
      </c>
      <c r="F284" s="26">
        <v>175</v>
      </c>
      <c r="G284" s="25" t="e">
        <f>#REF!</f>
        <v>#REF!</v>
      </c>
      <c r="H284" s="26">
        <v>150</v>
      </c>
    </row>
    <row r="285" spans="1:9" ht="12.75" customHeight="1">
      <c r="A285" s="21">
        <v>290</v>
      </c>
      <c r="B285" s="2">
        <v>1000</v>
      </c>
      <c r="C285" s="3"/>
      <c r="D285" s="3"/>
      <c r="E285" s="65" t="s">
        <v>27</v>
      </c>
      <c r="F285" s="25">
        <f>F286+F291+F313</f>
        <v>29587</v>
      </c>
      <c r="G285" s="26"/>
      <c r="H285" s="25">
        <f>H286+H291+H313</f>
        <v>30331</v>
      </c>
    </row>
    <row r="286" spans="1:9" ht="15.75" customHeight="1">
      <c r="A286" s="21">
        <v>291</v>
      </c>
      <c r="B286" s="2">
        <v>1001</v>
      </c>
      <c r="C286" s="3"/>
      <c r="D286" s="3"/>
      <c r="E286" s="61" t="s">
        <v>32</v>
      </c>
      <c r="F286" s="25">
        <f>F287</f>
        <v>1600</v>
      </c>
      <c r="G286" s="25" t="e">
        <f>G287</f>
        <v>#REF!</v>
      </c>
      <c r="H286" s="25">
        <f>H287</f>
        <v>1600</v>
      </c>
    </row>
    <row r="287" spans="1:9" ht="31.5" customHeight="1">
      <c r="A287" s="21">
        <v>292</v>
      </c>
      <c r="B287" s="2">
        <v>1001</v>
      </c>
      <c r="C287" s="3" t="s">
        <v>84</v>
      </c>
      <c r="D287" s="3"/>
      <c r="E287" s="61" t="s">
        <v>85</v>
      </c>
      <c r="F287" s="25">
        <f>F288</f>
        <v>1600</v>
      </c>
      <c r="G287" s="25" t="e">
        <f>G290+G297+#REF!+#REF!+#REF!+#REF!+#REF!+#REF!+#REF!</f>
        <v>#REF!</v>
      </c>
      <c r="H287" s="25">
        <f>H288</f>
        <v>1600</v>
      </c>
    </row>
    <row r="288" spans="1:9" ht="27.75" customHeight="1">
      <c r="A288" s="21">
        <v>293</v>
      </c>
      <c r="B288" s="2">
        <v>1001</v>
      </c>
      <c r="C288" s="3" t="s">
        <v>95</v>
      </c>
      <c r="D288" s="3"/>
      <c r="E288" s="61" t="s">
        <v>96</v>
      </c>
      <c r="F288" s="25">
        <f>F289</f>
        <v>1600</v>
      </c>
      <c r="G288" s="25"/>
      <c r="H288" s="25">
        <f>H289</f>
        <v>1600</v>
      </c>
    </row>
    <row r="289" spans="1:9" s="17" customFormat="1" ht="62.25" customHeight="1">
      <c r="A289" s="21">
        <v>294</v>
      </c>
      <c r="B289" s="2">
        <v>1001</v>
      </c>
      <c r="C289" s="3" t="s">
        <v>236</v>
      </c>
      <c r="D289" s="3"/>
      <c r="E289" s="63" t="s">
        <v>217</v>
      </c>
      <c r="F289" s="25">
        <f>F290</f>
        <v>1600</v>
      </c>
      <c r="G289" s="28"/>
      <c r="H289" s="25">
        <f>H290</f>
        <v>1600</v>
      </c>
      <c r="I289" s="29"/>
    </row>
    <row r="290" spans="1:9" ht="29.25" customHeight="1">
      <c r="A290" s="21">
        <v>295</v>
      </c>
      <c r="B290" s="4">
        <v>1001</v>
      </c>
      <c r="C290" s="5" t="s">
        <v>236</v>
      </c>
      <c r="D290" s="11" t="s">
        <v>51</v>
      </c>
      <c r="E290" s="64" t="s">
        <v>52</v>
      </c>
      <c r="F290" s="28">
        <v>1600</v>
      </c>
      <c r="G290" s="25" t="e">
        <f>G291+#REF!</f>
        <v>#REF!</v>
      </c>
      <c r="H290" s="28">
        <v>1600</v>
      </c>
    </row>
    <row r="291" spans="1:9" s="17" customFormat="1" ht="12.75" customHeight="1">
      <c r="A291" s="21">
        <v>296</v>
      </c>
      <c r="B291" s="2">
        <v>1003</v>
      </c>
      <c r="C291" s="39"/>
      <c r="D291" s="3"/>
      <c r="E291" s="61" t="s">
        <v>29</v>
      </c>
      <c r="F291" s="25">
        <f>F292+F303</f>
        <v>25552.6</v>
      </c>
      <c r="G291" s="28">
        <f>G294</f>
        <v>0</v>
      </c>
      <c r="H291" s="25">
        <f>H292+H303</f>
        <v>26296.6</v>
      </c>
      <c r="I291" s="29"/>
    </row>
    <row r="292" spans="1:9" s="17" customFormat="1" ht="31.5" customHeight="1">
      <c r="A292" s="21">
        <v>297</v>
      </c>
      <c r="B292" s="2">
        <v>1003</v>
      </c>
      <c r="C292" s="3" t="s">
        <v>84</v>
      </c>
      <c r="D292" s="3"/>
      <c r="E292" s="61" t="s">
        <v>85</v>
      </c>
      <c r="F292" s="25">
        <f>F293</f>
        <v>25088.6</v>
      </c>
      <c r="G292" s="28"/>
      <c r="H292" s="25">
        <f>H293</f>
        <v>25832.6</v>
      </c>
      <c r="I292" s="29"/>
    </row>
    <row r="293" spans="1:9" s="18" customFormat="1" ht="39.75" customHeight="1">
      <c r="A293" s="21">
        <v>298</v>
      </c>
      <c r="B293" s="2">
        <v>1003</v>
      </c>
      <c r="C293" s="3" t="s">
        <v>219</v>
      </c>
      <c r="D293" s="3"/>
      <c r="E293" s="61" t="s">
        <v>220</v>
      </c>
      <c r="F293" s="35">
        <f>F294+F300+F297</f>
        <v>25088.6</v>
      </c>
      <c r="G293" s="25"/>
      <c r="H293" s="35">
        <f>H294+H300+H297</f>
        <v>25832.6</v>
      </c>
      <c r="I293" s="30"/>
    </row>
    <row r="294" spans="1:9" ht="123" customHeight="1">
      <c r="A294" s="21">
        <v>299</v>
      </c>
      <c r="B294" s="2">
        <v>1003</v>
      </c>
      <c r="C294" s="3" t="s">
        <v>218</v>
      </c>
      <c r="D294" s="5"/>
      <c r="E294" s="61" t="s">
        <v>221</v>
      </c>
      <c r="F294" s="25">
        <f>F296+F295</f>
        <v>2877</v>
      </c>
      <c r="G294" s="26"/>
      <c r="H294" s="25">
        <f>H296+H295</f>
        <v>2986</v>
      </c>
    </row>
    <row r="295" spans="1:9" ht="25.5">
      <c r="A295" s="21">
        <v>300</v>
      </c>
      <c r="B295" s="4">
        <v>1003</v>
      </c>
      <c r="C295" s="5" t="s">
        <v>218</v>
      </c>
      <c r="D295" s="5" t="s">
        <v>79</v>
      </c>
      <c r="E295" s="64" t="s">
        <v>91</v>
      </c>
      <c r="F295" s="28">
        <v>10</v>
      </c>
      <c r="G295" s="26"/>
      <c r="H295" s="28">
        <v>10</v>
      </c>
    </row>
    <row r="296" spans="1:9" ht="22.5" customHeight="1">
      <c r="A296" s="21">
        <v>301</v>
      </c>
      <c r="B296" s="4">
        <v>1003</v>
      </c>
      <c r="C296" s="5" t="s">
        <v>218</v>
      </c>
      <c r="D296" s="5" t="s">
        <v>49</v>
      </c>
      <c r="E296" s="64" t="s">
        <v>50</v>
      </c>
      <c r="F296" s="53">
        <v>2867</v>
      </c>
      <c r="G296" s="26"/>
      <c r="H296" s="53">
        <v>2976</v>
      </c>
    </row>
    <row r="297" spans="1:9" ht="128.25" customHeight="1">
      <c r="A297" s="21">
        <v>302</v>
      </c>
      <c r="B297" s="2">
        <v>1003</v>
      </c>
      <c r="C297" s="39" t="s">
        <v>223</v>
      </c>
      <c r="D297" s="5"/>
      <c r="E297" s="61" t="s">
        <v>222</v>
      </c>
      <c r="F297" s="25">
        <f>F299+F298</f>
        <v>6558.6</v>
      </c>
      <c r="G297" s="25"/>
      <c r="H297" s="25">
        <f>H299+H298</f>
        <v>6974.6</v>
      </c>
    </row>
    <row r="298" spans="1:9" ht="27" customHeight="1">
      <c r="A298" s="21">
        <v>303</v>
      </c>
      <c r="B298" s="4">
        <v>1003</v>
      </c>
      <c r="C298" s="5" t="s">
        <v>223</v>
      </c>
      <c r="D298" s="5" t="s">
        <v>79</v>
      </c>
      <c r="E298" s="64" t="s">
        <v>91</v>
      </c>
      <c r="F298" s="28">
        <v>90</v>
      </c>
      <c r="G298" s="24"/>
      <c r="H298" s="28">
        <v>96</v>
      </c>
    </row>
    <row r="299" spans="1:9" s="18" customFormat="1" ht="16.5" customHeight="1">
      <c r="A299" s="21">
        <v>304</v>
      </c>
      <c r="B299" s="4">
        <v>1003</v>
      </c>
      <c r="C299" s="5" t="s">
        <v>223</v>
      </c>
      <c r="D299" s="5" t="s">
        <v>49</v>
      </c>
      <c r="E299" s="64" t="s">
        <v>50</v>
      </c>
      <c r="F299" s="53">
        <v>6468.6</v>
      </c>
      <c r="G299" s="25"/>
      <c r="H299" s="53">
        <v>6878.6</v>
      </c>
      <c r="I299" s="30"/>
    </row>
    <row r="300" spans="1:9" ht="135" customHeight="1">
      <c r="A300" s="21">
        <v>305</v>
      </c>
      <c r="B300" s="2">
        <v>1003</v>
      </c>
      <c r="C300" s="3" t="s">
        <v>225</v>
      </c>
      <c r="D300" s="5"/>
      <c r="E300" s="61" t="s">
        <v>224</v>
      </c>
      <c r="F300" s="35">
        <f>F302+F301</f>
        <v>15653</v>
      </c>
      <c r="G300" s="26"/>
      <c r="H300" s="35">
        <f>H302+H301</f>
        <v>15872</v>
      </c>
    </row>
    <row r="301" spans="1:9" ht="25.5">
      <c r="A301" s="21">
        <v>306</v>
      </c>
      <c r="B301" s="4">
        <v>1003</v>
      </c>
      <c r="C301" s="5" t="s">
        <v>225</v>
      </c>
      <c r="D301" s="5" t="s">
        <v>79</v>
      </c>
      <c r="E301" s="64" t="s">
        <v>91</v>
      </c>
      <c r="F301" s="53">
        <v>216</v>
      </c>
      <c r="G301" s="26"/>
      <c r="H301" s="53">
        <v>219</v>
      </c>
    </row>
    <row r="302" spans="1:9">
      <c r="A302" s="21">
        <v>307</v>
      </c>
      <c r="B302" s="4">
        <v>1003</v>
      </c>
      <c r="C302" s="5" t="s">
        <v>225</v>
      </c>
      <c r="D302" s="5" t="s">
        <v>49</v>
      </c>
      <c r="E302" s="64" t="s">
        <v>50</v>
      </c>
      <c r="F302" s="53">
        <v>15437</v>
      </c>
      <c r="G302" s="26"/>
      <c r="H302" s="53">
        <v>15653</v>
      </c>
    </row>
    <row r="303" spans="1:9" ht="25.5">
      <c r="A303" s="21">
        <v>308</v>
      </c>
      <c r="B303" s="2">
        <v>1003</v>
      </c>
      <c r="C303" s="54" t="s">
        <v>84</v>
      </c>
      <c r="D303" s="22"/>
      <c r="E303" s="61" t="s">
        <v>85</v>
      </c>
      <c r="F303" s="36">
        <f>F304+F311+F308</f>
        <v>464</v>
      </c>
      <c r="G303" s="26"/>
      <c r="H303" s="36">
        <f>H304+H311+H308</f>
        <v>464</v>
      </c>
    </row>
    <row r="304" spans="1:9" ht="38.25">
      <c r="A304" s="21">
        <v>309</v>
      </c>
      <c r="B304" s="2">
        <v>1003</v>
      </c>
      <c r="C304" s="54" t="s">
        <v>308</v>
      </c>
      <c r="D304" s="5"/>
      <c r="E304" s="61" t="s">
        <v>277</v>
      </c>
      <c r="F304" s="36">
        <f>F305</f>
        <v>144</v>
      </c>
      <c r="G304" s="26"/>
      <c r="H304" s="36">
        <f>H305</f>
        <v>144</v>
      </c>
    </row>
    <row r="305" spans="1:9" ht="27" customHeight="1">
      <c r="A305" s="21">
        <v>310</v>
      </c>
      <c r="B305" s="2">
        <v>1003</v>
      </c>
      <c r="C305" s="71" t="s">
        <v>309</v>
      </c>
      <c r="D305" s="5"/>
      <c r="E305" s="61" t="s">
        <v>278</v>
      </c>
      <c r="F305" s="36">
        <f>F306+F307</f>
        <v>144</v>
      </c>
      <c r="G305" s="26"/>
      <c r="H305" s="36">
        <f>H306+H307</f>
        <v>144</v>
      </c>
    </row>
    <row r="306" spans="1:9">
      <c r="A306" s="21">
        <v>311</v>
      </c>
      <c r="B306" s="4">
        <v>1003</v>
      </c>
      <c r="C306" s="73" t="s">
        <v>309</v>
      </c>
      <c r="D306" s="11" t="s">
        <v>49</v>
      </c>
      <c r="E306" s="64" t="s">
        <v>50</v>
      </c>
      <c r="F306" s="28">
        <v>7.2</v>
      </c>
      <c r="G306" s="26"/>
      <c r="H306" s="28">
        <v>7.2</v>
      </c>
    </row>
    <row r="307" spans="1:9" ht="26.25" customHeight="1">
      <c r="A307" s="21">
        <v>312</v>
      </c>
      <c r="B307" s="4">
        <v>1003</v>
      </c>
      <c r="C307" s="73" t="s">
        <v>309</v>
      </c>
      <c r="D307" s="5" t="s">
        <v>79</v>
      </c>
      <c r="E307" s="64" t="s">
        <v>91</v>
      </c>
      <c r="F307" s="28">
        <v>136.80000000000001</v>
      </c>
      <c r="G307" s="26"/>
      <c r="H307" s="28">
        <v>136.80000000000001</v>
      </c>
    </row>
    <row r="308" spans="1:9" ht="25.5">
      <c r="A308" s="21">
        <v>313</v>
      </c>
      <c r="B308" s="2">
        <v>1003</v>
      </c>
      <c r="C308" s="71" t="s">
        <v>310</v>
      </c>
      <c r="D308" s="5"/>
      <c r="E308" s="61" t="s">
        <v>327</v>
      </c>
      <c r="F308" s="25">
        <f>F309</f>
        <v>300</v>
      </c>
      <c r="G308" s="26"/>
      <c r="H308" s="25">
        <f>H309</f>
        <v>300</v>
      </c>
    </row>
    <row r="309" spans="1:9" ht="48" customHeight="1">
      <c r="A309" s="21">
        <v>314</v>
      </c>
      <c r="B309" s="2">
        <v>1003</v>
      </c>
      <c r="C309" s="71" t="s">
        <v>311</v>
      </c>
      <c r="D309" s="5"/>
      <c r="E309" s="61" t="s">
        <v>323</v>
      </c>
      <c r="F309" s="25">
        <f>F310</f>
        <v>300</v>
      </c>
      <c r="G309" s="26"/>
      <c r="H309" s="25">
        <f>H310</f>
        <v>300</v>
      </c>
    </row>
    <row r="310" spans="1:9">
      <c r="A310" s="21">
        <v>315</v>
      </c>
      <c r="B310" s="4">
        <v>1003</v>
      </c>
      <c r="C310" s="73" t="s">
        <v>311</v>
      </c>
      <c r="D310" s="5" t="s">
        <v>51</v>
      </c>
      <c r="E310" s="68" t="s">
        <v>324</v>
      </c>
      <c r="F310" s="28">
        <v>300</v>
      </c>
      <c r="G310" s="26"/>
      <c r="H310" s="28">
        <v>300</v>
      </c>
    </row>
    <row r="311" spans="1:9" ht="76.5" customHeight="1">
      <c r="A311" s="21">
        <v>316</v>
      </c>
      <c r="B311" s="57">
        <v>1003</v>
      </c>
      <c r="C311" s="71" t="s">
        <v>253</v>
      </c>
      <c r="D311" s="71"/>
      <c r="E311" s="84" t="s">
        <v>326</v>
      </c>
      <c r="F311" s="25">
        <f>F312</f>
        <v>20</v>
      </c>
      <c r="G311" s="26"/>
      <c r="H311" s="25">
        <f>H312</f>
        <v>20</v>
      </c>
    </row>
    <row r="312" spans="1:9" ht="43.5" customHeight="1">
      <c r="A312" s="21">
        <v>317</v>
      </c>
      <c r="B312" s="58">
        <v>1003</v>
      </c>
      <c r="C312" s="73" t="s">
        <v>253</v>
      </c>
      <c r="D312" s="73" t="s">
        <v>57</v>
      </c>
      <c r="E312" s="68" t="s">
        <v>58</v>
      </c>
      <c r="F312" s="28">
        <v>20</v>
      </c>
      <c r="G312" s="26"/>
      <c r="H312" s="28">
        <v>20</v>
      </c>
    </row>
    <row r="313" spans="1:9" s="18" customFormat="1">
      <c r="A313" s="21">
        <v>318</v>
      </c>
      <c r="B313" s="2">
        <v>1006</v>
      </c>
      <c r="C313" s="11"/>
      <c r="D313" s="9"/>
      <c r="E313" s="61" t="s">
        <v>43</v>
      </c>
      <c r="F313" s="25">
        <f>F314</f>
        <v>2434.4</v>
      </c>
      <c r="G313" s="25"/>
      <c r="H313" s="25">
        <f>H314</f>
        <v>2434.4</v>
      </c>
      <c r="I313" s="30"/>
    </row>
    <row r="314" spans="1:9" ht="25.5">
      <c r="A314" s="21">
        <v>319</v>
      </c>
      <c r="B314" s="2">
        <v>1006</v>
      </c>
      <c r="C314" s="3" t="s">
        <v>84</v>
      </c>
      <c r="D314" s="3"/>
      <c r="E314" s="61" t="s">
        <v>85</v>
      </c>
      <c r="F314" s="25">
        <f>F315</f>
        <v>2434.4</v>
      </c>
      <c r="G314" s="26"/>
      <c r="H314" s="25">
        <f>H315</f>
        <v>2434.4</v>
      </c>
    </row>
    <row r="315" spans="1:9" ht="27" customHeight="1">
      <c r="A315" s="21">
        <v>320</v>
      </c>
      <c r="B315" s="2">
        <v>1006</v>
      </c>
      <c r="C315" s="3" t="s">
        <v>219</v>
      </c>
      <c r="D315" s="3"/>
      <c r="E315" s="61" t="s">
        <v>220</v>
      </c>
      <c r="F315" s="25">
        <f>F316+F319</f>
        <v>2434.4</v>
      </c>
      <c r="G315" s="25" t="e">
        <f>G316+G321+G341</f>
        <v>#REF!</v>
      </c>
      <c r="H315" s="25">
        <f>H316+H319</f>
        <v>2434.4</v>
      </c>
    </row>
    <row r="316" spans="1:9" ht="128.25" customHeight="1">
      <c r="A316" s="21">
        <v>321</v>
      </c>
      <c r="B316" s="2">
        <v>1006</v>
      </c>
      <c r="C316" s="39" t="s">
        <v>223</v>
      </c>
      <c r="D316" s="3"/>
      <c r="E316" s="61" t="s">
        <v>226</v>
      </c>
      <c r="F316" s="25">
        <f>F317+F318</f>
        <v>685.4</v>
      </c>
      <c r="G316" s="25" t="e">
        <f>G317</f>
        <v>#REF!</v>
      </c>
      <c r="H316" s="25">
        <f>H317+H318</f>
        <v>685.4</v>
      </c>
    </row>
    <row r="317" spans="1:9" ht="14.25" customHeight="1">
      <c r="A317" s="21">
        <v>322</v>
      </c>
      <c r="B317" s="4">
        <v>1006</v>
      </c>
      <c r="C317" s="60" t="s">
        <v>223</v>
      </c>
      <c r="D317" s="5" t="s">
        <v>53</v>
      </c>
      <c r="E317" s="64" t="s">
        <v>82</v>
      </c>
      <c r="F317" s="28">
        <v>270.39999999999998</v>
      </c>
      <c r="G317" s="25" t="e">
        <f>G318</f>
        <v>#REF!</v>
      </c>
      <c r="H317" s="28">
        <v>270.39999999999998</v>
      </c>
    </row>
    <row r="318" spans="1:9" ht="27" customHeight="1">
      <c r="A318" s="21">
        <v>323</v>
      </c>
      <c r="B318" s="4">
        <v>1006</v>
      </c>
      <c r="C318" s="60" t="s">
        <v>223</v>
      </c>
      <c r="D318" s="5" t="s">
        <v>79</v>
      </c>
      <c r="E318" s="64" t="s">
        <v>91</v>
      </c>
      <c r="F318" s="28">
        <v>415</v>
      </c>
      <c r="G318" s="25" t="e">
        <f>#REF!</f>
        <v>#REF!</v>
      </c>
      <c r="H318" s="28">
        <v>415</v>
      </c>
    </row>
    <row r="319" spans="1:9" ht="149.25" customHeight="1">
      <c r="A319" s="21">
        <v>324</v>
      </c>
      <c r="B319" s="2">
        <v>1006</v>
      </c>
      <c r="C319" s="3" t="s">
        <v>225</v>
      </c>
      <c r="D319" s="3"/>
      <c r="E319" s="61" t="s">
        <v>227</v>
      </c>
      <c r="F319" s="35">
        <f>F320+F321</f>
        <v>1749</v>
      </c>
      <c r="G319" s="25"/>
      <c r="H319" s="35">
        <f>H320+H321</f>
        <v>1749</v>
      </c>
    </row>
    <row r="320" spans="1:9" ht="17.25" customHeight="1">
      <c r="A320" s="21">
        <v>325</v>
      </c>
      <c r="B320" s="4">
        <v>1006</v>
      </c>
      <c r="C320" s="5" t="s">
        <v>225</v>
      </c>
      <c r="D320" s="5" t="s">
        <v>53</v>
      </c>
      <c r="E320" s="64" t="s">
        <v>82</v>
      </c>
      <c r="F320" s="37">
        <v>890</v>
      </c>
      <c r="G320" s="25"/>
      <c r="H320" s="37">
        <v>890</v>
      </c>
    </row>
    <row r="321" spans="1:9" ht="25.5" customHeight="1">
      <c r="A321" s="21">
        <v>326</v>
      </c>
      <c r="B321" s="4">
        <v>1006</v>
      </c>
      <c r="C321" s="5" t="s">
        <v>225</v>
      </c>
      <c r="D321" s="5" t="s">
        <v>79</v>
      </c>
      <c r="E321" s="64" t="s">
        <v>91</v>
      </c>
      <c r="F321" s="26">
        <v>859</v>
      </c>
      <c r="G321" s="25" t="e">
        <f>G322+#REF!+#REF!+G329+#REF!+#REF!+#REF!</f>
        <v>#REF!</v>
      </c>
      <c r="H321" s="26">
        <v>859</v>
      </c>
    </row>
    <row r="322" spans="1:9" ht="21.75" customHeight="1">
      <c r="A322" s="21">
        <v>327</v>
      </c>
      <c r="B322" s="2">
        <v>1100</v>
      </c>
      <c r="C322" s="9"/>
      <c r="D322" s="9"/>
      <c r="E322" s="65" t="s">
        <v>37</v>
      </c>
      <c r="F322" s="25">
        <f>F323</f>
        <v>4307.3</v>
      </c>
      <c r="G322" s="25" t="e">
        <f>#REF!+G323</f>
        <v>#REF!</v>
      </c>
      <c r="H322" s="25">
        <f>H323</f>
        <v>4244.3</v>
      </c>
    </row>
    <row r="323" spans="1:9" ht="25.5" customHeight="1">
      <c r="A323" s="21">
        <v>328</v>
      </c>
      <c r="B323" s="2">
        <v>1102</v>
      </c>
      <c r="C323" s="3" t="s">
        <v>84</v>
      </c>
      <c r="D323" s="3"/>
      <c r="E323" s="61" t="s">
        <v>85</v>
      </c>
      <c r="F323" s="25">
        <f>F324</f>
        <v>4307.3</v>
      </c>
      <c r="G323" s="33">
        <f>G324</f>
        <v>14541</v>
      </c>
      <c r="H323" s="25">
        <f>H324</f>
        <v>4244.3</v>
      </c>
    </row>
    <row r="324" spans="1:9" ht="42.75" customHeight="1">
      <c r="A324" s="21">
        <v>329</v>
      </c>
      <c r="B324" s="2">
        <v>1102</v>
      </c>
      <c r="C324" s="3" t="s">
        <v>229</v>
      </c>
      <c r="D324" s="3"/>
      <c r="E324" s="67" t="s">
        <v>205</v>
      </c>
      <c r="F324" s="25">
        <f>F327+F330+F325</f>
        <v>4307.3</v>
      </c>
      <c r="G324" s="28">
        <v>14541</v>
      </c>
      <c r="H324" s="25">
        <f>H327+H330+H325</f>
        <v>4244.3</v>
      </c>
    </row>
    <row r="325" spans="1:9" ht="28.5" customHeight="1">
      <c r="A325" s="21">
        <v>330</v>
      </c>
      <c r="B325" s="2">
        <v>1102</v>
      </c>
      <c r="C325" s="3" t="s">
        <v>319</v>
      </c>
      <c r="D325" s="3"/>
      <c r="E325" s="83" t="s">
        <v>320</v>
      </c>
      <c r="F325" s="25">
        <f>F326</f>
        <v>105</v>
      </c>
      <c r="G325" s="28"/>
      <c r="H325" s="25">
        <f>H326</f>
        <v>105</v>
      </c>
    </row>
    <row r="326" spans="1:9" ht="35.25" customHeight="1">
      <c r="A326" s="21">
        <v>331</v>
      </c>
      <c r="B326" s="4">
        <v>1102</v>
      </c>
      <c r="C326" s="5" t="s">
        <v>319</v>
      </c>
      <c r="D326" s="5" t="s">
        <v>79</v>
      </c>
      <c r="E326" s="7" t="s">
        <v>91</v>
      </c>
      <c r="F326" s="28">
        <v>105</v>
      </c>
      <c r="G326" s="28"/>
      <c r="H326" s="28">
        <v>105</v>
      </c>
    </row>
    <row r="327" spans="1:9" ht="30.75" customHeight="1">
      <c r="A327" s="21">
        <v>332</v>
      </c>
      <c r="B327" s="2">
        <v>1102</v>
      </c>
      <c r="C327" s="3" t="s">
        <v>231</v>
      </c>
      <c r="D327" s="3"/>
      <c r="E327" s="61" t="s">
        <v>230</v>
      </c>
      <c r="F327" s="25">
        <f>F328+F329</f>
        <v>3889.3</v>
      </c>
      <c r="G327" s="26">
        <v>7823</v>
      </c>
      <c r="H327" s="25">
        <f>H328+H329</f>
        <v>3889.3</v>
      </c>
    </row>
    <row r="328" spans="1:9" ht="24" customHeight="1">
      <c r="A328" s="21">
        <v>333</v>
      </c>
      <c r="B328" s="4">
        <v>1102</v>
      </c>
      <c r="C328" s="5" t="s">
        <v>231</v>
      </c>
      <c r="D328" s="5" t="s">
        <v>47</v>
      </c>
      <c r="E328" s="64" t="s">
        <v>100</v>
      </c>
      <c r="F328" s="38">
        <v>3294.3</v>
      </c>
      <c r="G328" s="26"/>
      <c r="H328" s="38">
        <v>3294.3</v>
      </c>
    </row>
    <row r="329" spans="1:9" ht="27.75" customHeight="1">
      <c r="A329" s="21">
        <v>334</v>
      </c>
      <c r="B329" s="4">
        <v>1102</v>
      </c>
      <c r="C329" s="5" t="s">
        <v>231</v>
      </c>
      <c r="D329" s="5" t="s">
        <v>79</v>
      </c>
      <c r="E329" s="64" t="s">
        <v>228</v>
      </c>
      <c r="F329" s="38">
        <v>595</v>
      </c>
      <c r="G329" s="33">
        <f>G331</f>
        <v>48255</v>
      </c>
      <c r="H329" s="38">
        <v>595</v>
      </c>
    </row>
    <row r="330" spans="1:9" ht="27.75" customHeight="1">
      <c r="A330" s="21">
        <v>335</v>
      </c>
      <c r="B330" s="2">
        <v>1102</v>
      </c>
      <c r="C330" s="3" t="s">
        <v>233</v>
      </c>
      <c r="D330" s="3"/>
      <c r="E330" s="61" t="s">
        <v>232</v>
      </c>
      <c r="F330" s="36">
        <f>F331</f>
        <v>313</v>
      </c>
      <c r="G330" s="33"/>
      <c r="H330" s="36">
        <f>H331</f>
        <v>250</v>
      </c>
    </row>
    <row r="331" spans="1:9" ht="12.75" customHeight="1">
      <c r="A331" s="21">
        <v>336</v>
      </c>
      <c r="B331" s="2">
        <v>1102</v>
      </c>
      <c r="C331" s="3" t="s">
        <v>234</v>
      </c>
      <c r="D331" s="5"/>
      <c r="E331" s="61" t="s">
        <v>235</v>
      </c>
      <c r="F331" s="36">
        <f>F332</f>
        <v>313</v>
      </c>
      <c r="G331" s="26">
        <v>48255</v>
      </c>
      <c r="H331" s="36">
        <f>H332</f>
        <v>250</v>
      </c>
      <c r="I331" s="41"/>
    </row>
    <row r="332" spans="1:9" ht="30.75" customHeight="1">
      <c r="A332" s="21">
        <v>337</v>
      </c>
      <c r="B332" s="4">
        <v>1102</v>
      </c>
      <c r="C332" s="5" t="s">
        <v>234</v>
      </c>
      <c r="D332" s="5" t="s">
        <v>79</v>
      </c>
      <c r="E332" s="64" t="s">
        <v>228</v>
      </c>
      <c r="F332" s="38">
        <v>313</v>
      </c>
      <c r="G332" s="26"/>
      <c r="H332" s="38">
        <v>250</v>
      </c>
      <c r="I332" s="41"/>
    </row>
    <row r="333" spans="1:9" s="17" customFormat="1" ht="15.75">
      <c r="A333" s="21">
        <v>338</v>
      </c>
      <c r="B333" s="2">
        <v>1200</v>
      </c>
      <c r="C333" s="3"/>
      <c r="D333" s="3"/>
      <c r="E333" s="65" t="s">
        <v>62</v>
      </c>
      <c r="F333" s="36">
        <f>F334</f>
        <v>340</v>
      </c>
      <c r="G333" s="28"/>
      <c r="H333" s="36">
        <f>H334</f>
        <v>260</v>
      </c>
      <c r="I333" s="29"/>
    </row>
    <row r="334" spans="1:9" s="18" customFormat="1" ht="33.75" customHeight="1">
      <c r="A334" s="21">
        <v>339</v>
      </c>
      <c r="B334" s="2">
        <v>1202</v>
      </c>
      <c r="C334" s="3" t="s">
        <v>84</v>
      </c>
      <c r="D334" s="3"/>
      <c r="E334" s="61" t="s">
        <v>85</v>
      </c>
      <c r="F334" s="36">
        <f>F335+F338</f>
        <v>340</v>
      </c>
      <c r="G334" s="25"/>
      <c r="H334" s="36">
        <f>H335+H338</f>
        <v>260</v>
      </c>
      <c r="I334" s="30"/>
    </row>
    <row r="335" spans="1:9" s="17" customFormat="1">
      <c r="A335" s="21">
        <v>340</v>
      </c>
      <c r="B335" s="2">
        <v>1202</v>
      </c>
      <c r="C335" s="3" t="s">
        <v>95</v>
      </c>
      <c r="D335" s="3"/>
      <c r="E335" s="61" t="s">
        <v>96</v>
      </c>
      <c r="F335" s="36">
        <f>F336</f>
        <v>200</v>
      </c>
      <c r="G335" s="28"/>
      <c r="H335" s="36">
        <f>H336</f>
        <v>150</v>
      </c>
      <c r="I335" s="29"/>
    </row>
    <row r="336" spans="1:9" s="18" customFormat="1" ht="25.5">
      <c r="A336" s="21">
        <v>341</v>
      </c>
      <c r="B336" s="2">
        <v>1202</v>
      </c>
      <c r="C336" s="3" t="s">
        <v>237</v>
      </c>
      <c r="D336" s="3"/>
      <c r="E336" s="61" t="s">
        <v>238</v>
      </c>
      <c r="F336" s="36">
        <f>F337</f>
        <v>200</v>
      </c>
      <c r="G336" s="25"/>
      <c r="H336" s="36">
        <f>H337</f>
        <v>150</v>
      </c>
      <c r="I336" s="30"/>
    </row>
    <row r="337" spans="1:11" ht="38.25">
      <c r="A337" s="21">
        <v>342</v>
      </c>
      <c r="B337" s="4">
        <v>1202</v>
      </c>
      <c r="C337" s="5" t="s">
        <v>237</v>
      </c>
      <c r="D337" s="5" t="s">
        <v>57</v>
      </c>
      <c r="E337" s="64" t="s">
        <v>58</v>
      </c>
      <c r="F337" s="38">
        <v>200</v>
      </c>
      <c r="G337" s="26"/>
      <c r="H337" s="38">
        <v>150</v>
      </c>
    </row>
    <row r="338" spans="1:11">
      <c r="A338" s="21">
        <v>343</v>
      </c>
      <c r="B338" s="2">
        <v>1202</v>
      </c>
      <c r="C338" s="3" t="s">
        <v>68</v>
      </c>
      <c r="D338" s="5"/>
      <c r="E338" s="61" t="s">
        <v>67</v>
      </c>
      <c r="F338" s="36">
        <f>F339</f>
        <v>140</v>
      </c>
      <c r="G338" s="26"/>
      <c r="H338" s="36">
        <f>H339</f>
        <v>110</v>
      </c>
    </row>
    <row r="339" spans="1:11" ht="25.5">
      <c r="A339" s="21">
        <v>344</v>
      </c>
      <c r="B339" s="2">
        <v>1202</v>
      </c>
      <c r="C339" s="3" t="s">
        <v>241</v>
      </c>
      <c r="D339" s="5"/>
      <c r="E339" s="61" t="s">
        <v>239</v>
      </c>
      <c r="F339" s="36">
        <f>F340</f>
        <v>140</v>
      </c>
      <c r="G339" s="26"/>
      <c r="H339" s="36">
        <f>H340</f>
        <v>110</v>
      </c>
    </row>
    <row r="340" spans="1:11" ht="38.25">
      <c r="A340" s="21">
        <v>345</v>
      </c>
      <c r="B340" s="4">
        <v>1202</v>
      </c>
      <c r="C340" s="5" t="s">
        <v>241</v>
      </c>
      <c r="D340" s="5" t="s">
        <v>57</v>
      </c>
      <c r="E340" s="64" t="s">
        <v>240</v>
      </c>
      <c r="F340" s="38">
        <v>140</v>
      </c>
      <c r="G340" s="26"/>
      <c r="H340" s="38">
        <v>110</v>
      </c>
    </row>
    <row r="341" spans="1:11" s="18" customFormat="1" ht="31.5">
      <c r="A341" s="21">
        <v>346</v>
      </c>
      <c r="B341" s="2">
        <v>1300</v>
      </c>
      <c r="C341" s="5"/>
      <c r="D341" s="5"/>
      <c r="E341" s="65" t="s">
        <v>6</v>
      </c>
      <c r="F341" s="36">
        <f>F342</f>
        <v>1.5</v>
      </c>
      <c r="G341" s="25" t="e">
        <f>#REF!+G345</f>
        <v>#REF!</v>
      </c>
      <c r="H341" s="36">
        <f>H342</f>
        <v>1.5</v>
      </c>
      <c r="I341" s="30"/>
    </row>
    <row r="342" spans="1:11" s="18" customFormat="1" ht="30.75" customHeight="1">
      <c r="A342" s="21">
        <v>347</v>
      </c>
      <c r="B342" s="2">
        <v>1300</v>
      </c>
      <c r="C342" s="3" t="s">
        <v>84</v>
      </c>
      <c r="D342" s="3"/>
      <c r="E342" s="61" t="s">
        <v>85</v>
      </c>
      <c r="F342" s="25">
        <f>F343</f>
        <v>1.5</v>
      </c>
      <c r="G342" s="25"/>
      <c r="H342" s="25">
        <f>H343</f>
        <v>1.5</v>
      </c>
      <c r="I342" s="30"/>
    </row>
    <row r="343" spans="1:11" s="17" customFormat="1">
      <c r="A343" s="21">
        <v>348</v>
      </c>
      <c r="B343" s="2">
        <v>1301</v>
      </c>
      <c r="C343" s="3" t="s">
        <v>95</v>
      </c>
      <c r="D343" s="3"/>
      <c r="E343" s="61" t="s">
        <v>96</v>
      </c>
      <c r="F343" s="25">
        <f>F344</f>
        <v>1.5</v>
      </c>
      <c r="G343" s="28"/>
      <c r="H343" s="25">
        <f>H344</f>
        <v>1.5</v>
      </c>
      <c r="I343" s="29"/>
    </row>
    <row r="344" spans="1:11" s="18" customFormat="1" ht="25.5">
      <c r="A344" s="21">
        <v>349</v>
      </c>
      <c r="B344" s="2">
        <v>1301</v>
      </c>
      <c r="C344" s="3" t="s">
        <v>242</v>
      </c>
      <c r="D344" s="3"/>
      <c r="E344" s="61" t="s">
        <v>243</v>
      </c>
      <c r="F344" s="25">
        <f>F345</f>
        <v>1.5</v>
      </c>
      <c r="G344" s="25"/>
      <c r="H344" s="25">
        <f>H345</f>
        <v>1.5</v>
      </c>
      <c r="I344" s="30"/>
    </row>
    <row r="345" spans="1:11">
      <c r="A345" s="21">
        <v>350</v>
      </c>
      <c r="B345" s="4">
        <v>1301</v>
      </c>
      <c r="C345" s="5" t="s">
        <v>242</v>
      </c>
      <c r="D345" s="5" t="s">
        <v>329</v>
      </c>
      <c r="E345" s="64" t="s">
        <v>46</v>
      </c>
      <c r="F345" s="28">
        <v>1.5</v>
      </c>
      <c r="G345" s="33" t="e">
        <f>#REF!</f>
        <v>#REF!</v>
      </c>
      <c r="H345" s="28">
        <v>1.5</v>
      </c>
      <c r="I345" s="93">
        <v>157001.4</v>
      </c>
      <c r="J345" s="94">
        <v>158465.5</v>
      </c>
      <c r="K345" s="17"/>
    </row>
    <row r="346" spans="1:11" ht="12.75" customHeight="1">
      <c r="A346" s="21">
        <v>351</v>
      </c>
      <c r="B346" s="4"/>
      <c r="C346" s="5"/>
      <c r="D346" s="5"/>
      <c r="E346" s="65" t="s">
        <v>35</v>
      </c>
      <c r="F346" s="42">
        <f>F9+F75+F81+F118+F165+F218+F224+F268+F285+F322+F333+F341</f>
        <v>233520.39999999997</v>
      </c>
      <c r="G346" s="25" t="e">
        <f>G9+G75+G81+G115+G167+G221+G234+G286+G315+#REF!+#REF!</f>
        <v>#REF!</v>
      </c>
      <c r="H346" s="42">
        <f>H9+H75+H81+H118+H165+H218+H224+H268+H285+H322+H333+H341</f>
        <v>236597.40000000002</v>
      </c>
      <c r="I346" s="88">
        <v>3925</v>
      </c>
      <c r="J346" s="94">
        <v>7923.3</v>
      </c>
      <c r="K346" s="17"/>
    </row>
    <row r="347" spans="1:11" ht="12.75" customHeight="1">
      <c r="A347" s="13"/>
      <c r="B347" s="15"/>
      <c r="C347" s="46"/>
      <c r="D347" s="16"/>
      <c r="E347" s="78"/>
      <c r="F347" s="86">
        <v>233520.4</v>
      </c>
      <c r="G347" s="87"/>
      <c r="H347" s="86">
        <v>236597.4</v>
      </c>
      <c r="I347" s="88">
        <f>I345-I346</f>
        <v>153076.4</v>
      </c>
      <c r="J347" s="89">
        <f>J345-J346</f>
        <v>150542.20000000001</v>
      </c>
      <c r="K347" s="17"/>
    </row>
    <row r="348" spans="1:11" ht="12.75" customHeight="1">
      <c r="A348" s="1" t="s">
        <v>334</v>
      </c>
      <c r="B348" s="46"/>
      <c r="C348" s="47"/>
      <c r="D348" s="46"/>
      <c r="E348" s="79" t="s">
        <v>336</v>
      </c>
      <c r="F348" s="90">
        <f>F346-F347</f>
        <v>0</v>
      </c>
      <c r="G348" s="90" t="e">
        <f>G346-G347</f>
        <v>#REF!</v>
      </c>
      <c r="H348" s="90">
        <f>H346-H347</f>
        <v>0</v>
      </c>
      <c r="I348" s="91">
        <v>80929</v>
      </c>
      <c r="J348" s="89">
        <v>86055.2</v>
      </c>
      <c r="K348" s="17"/>
    </row>
    <row r="349" spans="1:11">
      <c r="F349" s="92"/>
      <c r="G349" s="87"/>
      <c r="H349" s="88"/>
      <c r="I349" s="86">
        <f>I347+I348</f>
        <v>234005.4</v>
      </c>
      <c r="J349" s="86">
        <f>J347+J348</f>
        <v>236597.40000000002</v>
      </c>
      <c r="K349" s="17"/>
    </row>
    <row r="350" spans="1:11">
      <c r="H350" s="41"/>
      <c r="I350" s="50"/>
      <c r="J350" s="85"/>
      <c r="K350" s="17"/>
    </row>
    <row r="351" spans="1:11">
      <c r="G351" s="34"/>
      <c r="I351" s="51"/>
      <c r="J351" s="17"/>
      <c r="K351" s="17"/>
    </row>
    <row r="352" spans="1:11">
      <c r="J352" s="40"/>
    </row>
    <row r="353" spans="10:10" ht="15.75">
      <c r="J353" s="42"/>
    </row>
  </sheetData>
  <autoFilter ref="A8:G348"/>
  <mergeCells count="5">
    <mergeCell ref="E1:H1"/>
    <mergeCell ref="E2:H2"/>
    <mergeCell ref="E3:H3"/>
    <mergeCell ref="B4:H4"/>
    <mergeCell ref="A6:H6"/>
  </mergeCells>
  <phoneticPr fontId="8" type="noConversion"/>
  <pageMargins left="0.70866141732283472" right="0.47244094488188981" top="0.59055118110236227" bottom="0.59055118110236227" header="0.31496062992125984" footer="0.31496062992125984"/>
  <pageSetup paperSize="9" scale="7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2014-11-14T13:01:24Z</cp:lastPrinted>
  <dcterms:created xsi:type="dcterms:W3CDTF">1996-10-08T23:32:33Z</dcterms:created>
  <dcterms:modified xsi:type="dcterms:W3CDTF">2015-11-09T10:56:53Z</dcterms:modified>
</cp:coreProperties>
</file>