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'прилож.1'!$A$1:$P$84</definedName>
  </definedNames>
  <calcPr fullCalcOnLoad="1"/>
</workbook>
</file>

<file path=xl/sharedStrings.xml><?xml version="1.0" encoding="utf-8"?>
<sst xmlns="http://schemas.openxmlformats.org/spreadsheetml/2006/main" count="529" uniqueCount="140">
  <si>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</si>
  <si>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</si>
  <si>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</si>
  <si>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</si>
  <si>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</si>
  <si>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</si>
  <si>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</si>
  <si>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</si>
  <si>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</si>
  <si>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</si>
  <si>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</si>
  <si>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</si>
  <si>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</si>
  <si>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</si>
  <si>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</si>
  <si>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</si>
  <si>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</si>
  <si>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</si>
  <si>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</si>
  <si>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</si>
  <si>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</si>
  <si>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</si>
  <si>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</si>
  <si>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</si>
  <si>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</si>
  <si>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</si>
  <si>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</si>
  <si>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</si>
  <si>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</si>
  <si>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</si>
  <si>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</si>
  <si>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</si>
  <si>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</si>
  <si>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</si>
  <si>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</si>
  <si>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</si>
  <si>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</si>
  <si>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</si>
  <si>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</si>
  <si>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</si>
  <si>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</si>
  <si>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</si>
  <si>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</si>
  <si>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</si>
  <si>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</si>
  <si>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</si>
  <si>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</si>
  <si>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</si>
  <si>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</si>
  <si>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</si>
  <si>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</si>
  <si>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</si>
  <si>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</si>
  <si>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</si>
  <si>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</si>
  <si>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</si>
  <si>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</si>
  <si>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</si>
  <si>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</si>
  <si>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</si>
  <si>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</si>
  <si>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</si>
  <si>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</si>
  <si>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</si>
  <si>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</si>
  <si>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</si>
  <si>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</si>
  <si>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</si>
  <si>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</si>
  <si>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</si>
  <si>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</si>
  <si>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</si>
  <si>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</si>
  <si>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</si>
  <si>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</si>
  <si>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</si>
  <si>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</si>
  <si>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</si>
  <si>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</si>
  <si>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</si>
  <si>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</si>
  <si>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</si>
  <si>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</si>
  <si>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</si>
  <si>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</si>
  <si>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</si>
  <si>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</si>
  <si>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</si>
  <si>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</si>
  <si>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</si>
  <si>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</si>
  <si>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</si>
  <si>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</si>
  <si>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</si>
  <si>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</si>
  <si>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</si>
  <si>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</si>
  <si>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</si>
  <si>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</si>
  <si>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</si>
  <si>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</si>
  <si>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</si>
  <si>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</si>
  <si>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</si>
  <si>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</si>
  <si>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</si>
  <si>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</si>
  <si>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</si>
  <si>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</si>
  <si>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</si>
  <si>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</si>
  <si>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</si>
  <si>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</si>
  <si>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</si>
  <si>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</si>
  <si>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</si>
  <si>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</si>
  <si>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СВОД  ДОХОДОВ БЮДЖЕТА МАХНЁВСКОГО МУНИЦИПАЛЬНОГО ОБРАЗОВАНИЯ НА 2022 ГОД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</si>
  <si>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</si>
  <si>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</si>
  <si>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</si>
  <si>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</si>
  <si>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</si>
  <si>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</si>
  <si>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</si>
  <si>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</si>
  <si>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</si>
  <si>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</si>
  <si>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</si>
  <si>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</si>
  <si>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</si>
  <si>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</si>
  <si>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</si>
  <si>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</si>
  <si>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</si>
  <si>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</si>
  <si>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</si>
  <si>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</si>
  <si>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</si>
  <si>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к Решению Думы Махнёвского муниципального образования от 27.12.2021 № 117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</si>
</sst>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7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4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4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6" fillId="33" borderId="21" xfId="0" applyNumberFormat="1" applyFont="1" applyFill="1" applyBorder="1" applyAlignment="1">
      <alignment horizontal="right"/>
    </xf>
    <xf numFmtId="180" fontId="55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6" fillId="33" borderId="21" xfId="0" applyNumberFormat="1" applyFont="1" applyFill="1" applyBorder="1" applyAlignment="1">
      <alignment horizontal="right"/>
    </xf>
    <xf numFmtId="180" fontId="56" fillId="33" borderId="21" xfId="0" applyNumberFormat="1" applyFont="1" applyFill="1" applyBorder="1" applyAlignment="1">
      <alignment/>
    </xf>
    <xf numFmtId="0" fontId="14" fillId="0" borderId="3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12" fillId="0" borderId="21" xfId="0" applyNumberFormat="1" applyFont="1" applyBorder="1" applyAlignment="1">
      <alignment/>
    </xf>
    <xf numFmtId="180" fontId="12" fillId="33" borderId="43" xfId="0" applyNumberFormat="1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7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88"/>
      <c r="K1" s="188"/>
      <c r="L1" s="189"/>
      <c r="M1" s="189"/>
      <c r="N1" s="189"/>
      <c r="O1" s="189"/>
      <c r="P1" s="189"/>
      <c r="Q1" s="5"/>
    </row>
    <row r="2" spans="10:17" ht="12.75" hidden="1">
      <c r="J2" s="190"/>
      <c r="K2" s="190"/>
      <c r="L2" s="189"/>
      <c r="M2" s="189"/>
      <c r="N2" s="189"/>
      <c r="O2" s="189"/>
      <c r="P2" s="189"/>
      <c r="Q2" s="5"/>
    </row>
    <row r="3" spans="10:17" ht="12.75" hidden="1">
      <c r="J3" s="191"/>
      <c r="K3" s="191"/>
      <c r="L3" s="192"/>
      <c r="M3" s="192"/>
      <c r="N3" s="192"/>
      <c r="O3" s="192"/>
      <c r="P3" s="192"/>
      <c r="Q3" s="6"/>
    </row>
    <row r="4" spans="10:17" ht="15" hidden="1">
      <c r="J4" s="193"/>
      <c r="K4" s="193"/>
      <c r="L4" s="193"/>
      <c r="M4" s="193"/>
      <c r="N4" s="193"/>
      <c r="O4" s="193"/>
      <c r="P4" s="19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203" t="s">
        <v>79</v>
      </c>
      <c r="K5" s="204"/>
      <c r="L5" s="204"/>
      <c r="M5" s="204"/>
      <c r="N5" s="204"/>
      <c r="O5" s="204"/>
      <c r="P5" s="20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202" t="s">
        <v>139</v>
      </c>
      <c r="K6" s="202"/>
      <c r="L6" s="202"/>
      <c r="M6" s="202"/>
      <c r="N6" s="202"/>
      <c r="O6" s="202"/>
      <c r="P6" s="202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0" t="s">
        <v>117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24.75" customHeight="1" hidden="1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94" t="s">
        <v>32</v>
      </c>
      <c r="C12" s="195"/>
      <c r="D12" s="195"/>
      <c r="E12" s="195"/>
      <c r="F12" s="195"/>
      <c r="G12" s="195"/>
      <c r="H12" s="195"/>
      <c r="I12" s="19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97">
        <v>2</v>
      </c>
      <c r="C13" s="198"/>
      <c r="D13" s="198"/>
      <c r="E13" s="198"/>
      <c r="F13" s="198"/>
      <c r="G13" s="198"/>
      <c r="H13" s="198"/>
      <c r="I13" s="199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52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6" t="s">
        <v>4</v>
      </c>
      <c r="F14" s="187"/>
      <c r="G14" s="31" t="s">
        <v>3</v>
      </c>
      <c r="H14" s="31" t="s">
        <v>1</v>
      </c>
      <c r="I14" s="32" t="s">
        <v>2</v>
      </c>
      <c r="J14" s="132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75653.23</v>
      </c>
      <c r="Q14" s="144"/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4" t="s">
        <v>4</v>
      </c>
      <c r="F15" s="185"/>
      <c r="G15" s="39" t="s">
        <v>3</v>
      </c>
      <c r="H15" s="39" t="s">
        <v>1</v>
      </c>
      <c r="I15" s="40" t="s">
        <v>2</v>
      </c>
      <c r="J15" s="133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32500</v>
      </c>
      <c r="Q15" s="43"/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77" t="s">
        <v>7</v>
      </c>
      <c r="F16" s="181"/>
      <c r="G16" s="47" t="s">
        <v>6</v>
      </c>
      <c r="H16" s="47" t="s">
        <v>1</v>
      </c>
      <c r="I16" s="48" t="s">
        <v>8</v>
      </c>
      <c r="J16" s="134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53">
        <v>32500</v>
      </c>
      <c r="Q16" s="43"/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39" customHeight="1">
      <c r="A17" s="37">
        <v>4</v>
      </c>
      <c r="B17" s="51" t="s">
        <v>2</v>
      </c>
      <c r="C17" s="38" t="s">
        <v>0</v>
      </c>
      <c r="D17" s="39" t="s">
        <v>46</v>
      </c>
      <c r="E17" s="184" t="s">
        <v>4</v>
      </c>
      <c r="F17" s="185"/>
      <c r="G17" s="39" t="s">
        <v>3</v>
      </c>
      <c r="H17" s="39" t="s">
        <v>1</v>
      </c>
      <c r="I17" s="40" t="s">
        <v>2</v>
      </c>
      <c r="J17" s="133" t="s">
        <v>50</v>
      </c>
      <c r="K17" s="52"/>
      <c r="L17" s="52"/>
      <c r="M17" s="53"/>
      <c r="N17" s="52"/>
      <c r="O17" s="54"/>
      <c r="P17" s="130">
        <f>SUM(P18)</f>
        <v>18436.63</v>
      </c>
      <c r="Q17" s="43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5" t="s">
        <v>51</v>
      </c>
      <c r="K18" s="61"/>
      <c r="L18" s="61"/>
      <c r="M18" s="11"/>
      <c r="N18" s="61"/>
      <c r="O18" s="62"/>
      <c r="P18" s="154">
        <v>18436.63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79" t="s">
        <v>4</v>
      </c>
      <c r="F19" s="180"/>
      <c r="G19" s="39" t="s">
        <v>3</v>
      </c>
      <c r="H19" s="39" t="s">
        <v>1</v>
      </c>
      <c r="I19" s="40" t="s">
        <v>2</v>
      </c>
      <c r="J19" s="133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7">
        <v>7</v>
      </c>
      <c r="B20" s="63" t="s">
        <v>2</v>
      </c>
      <c r="C20" s="46" t="s">
        <v>0</v>
      </c>
      <c r="D20" s="47" t="s">
        <v>9</v>
      </c>
      <c r="E20" s="177" t="s">
        <v>12</v>
      </c>
      <c r="F20" s="181" t="s">
        <v>2</v>
      </c>
      <c r="G20" s="47" t="s">
        <v>3</v>
      </c>
      <c r="H20" s="47" t="s">
        <v>1</v>
      </c>
      <c r="I20" s="48" t="s">
        <v>8</v>
      </c>
      <c r="J20" s="134" t="s">
        <v>53</v>
      </c>
      <c r="K20" s="41"/>
      <c r="L20" s="41"/>
      <c r="M20" s="64"/>
      <c r="N20" s="41"/>
      <c r="O20" s="42"/>
      <c r="P20" s="153">
        <v>5600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77" t="s">
        <v>81</v>
      </c>
      <c r="F21" s="181"/>
      <c r="G21" s="47" t="s">
        <v>10</v>
      </c>
      <c r="H21" s="47" t="s">
        <v>1</v>
      </c>
      <c r="I21" s="48" t="s">
        <v>8</v>
      </c>
      <c r="J21" s="134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53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77" t="s">
        <v>82</v>
      </c>
      <c r="F22" s="181"/>
      <c r="G22" s="47" t="s">
        <v>6</v>
      </c>
      <c r="H22" s="47" t="s">
        <v>1</v>
      </c>
      <c r="I22" s="48" t="s">
        <v>8</v>
      </c>
      <c r="J22" s="134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53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77" t="s">
        <v>92</v>
      </c>
      <c r="F23" s="178"/>
      <c r="G23" s="47" t="s">
        <v>10</v>
      </c>
      <c r="H23" s="47" t="s">
        <v>1</v>
      </c>
      <c r="I23" s="48" t="s">
        <v>8</v>
      </c>
      <c r="J23" s="134" t="s">
        <v>91</v>
      </c>
      <c r="K23" s="61"/>
      <c r="L23" s="61"/>
      <c r="M23" s="11"/>
      <c r="N23" s="49"/>
      <c r="O23" s="50"/>
      <c r="P23" s="153">
        <v>345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79" t="s">
        <v>4</v>
      </c>
      <c r="F24" s="180"/>
      <c r="G24" s="39" t="s">
        <v>3</v>
      </c>
      <c r="H24" s="39" t="s">
        <v>1</v>
      </c>
      <c r="I24" s="40" t="s">
        <v>2</v>
      </c>
      <c r="J24" s="133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77" t="s">
        <v>87</v>
      </c>
      <c r="F25" s="181"/>
      <c r="G25" s="47" t="s">
        <v>13</v>
      </c>
      <c r="H25" s="47" t="s">
        <v>1</v>
      </c>
      <c r="I25" s="48" t="s">
        <v>8</v>
      </c>
      <c r="J25" s="136" t="s">
        <v>88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53">
        <v>960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77" t="s">
        <v>83</v>
      </c>
      <c r="F26" s="181"/>
      <c r="G26" s="47" t="s">
        <v>13</v>
      </c>
      <c r="H26" s="47" t="s">
        <v>1</v>
      </c>
      <c r="I26" s="48" t="s">
        <v>8</v>
      </c>
      <c r="J26" s="137" t="s">
        <v>86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2">
        <v>2547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4">
        <v>14</v>
      </c>
      <c r="B27" s="45" t="s">
        <v>2</v>
      </c>
      <c r="C27" s="46" t="s">
        <v>0</v>
      </c>
      <c r="D27" s="47" t="s">
        <v>11</v>
      </c>
      <c r="E27" s="177" t="s">
        <v>84</v>
      </c>
      <c r="F27" s="178"/>
      <c r="G27" s="47" t="s">
        <v>13</v>
      </c>
      <c r="H27" s="47" t="s">
        <v>1</v>
      </c>
      <c r="I27" s="48" t="s">
        <v>8</v>
      </c>
      <c r="J27" s="137" t="s">
        <v>89</v>
      </c>
      <c r="K27" s="68"/>
      <c r="L27" s="68"/>
      <c r="M27" s="12"/>
      <c r="N27" s="49"/>
      <c r="O27" s="50"/>
      <c r="P27" s="142">
        <v>2651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79" t="s">
        <v>4</v>
      </c>
      <c r="F28" s="180"/>
      <c r="G28" s="39" t="s">
        <v>3</v>
      </c>
      <c r="H28" s="39" t="s">
        <v>1</v>
      </c>
      <c r="I28" s="40" t="s">
        <v>2</v>
      </c>
      <c r="J28" s="138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79" t="s">
        <v>82</v>
      </c>
      <c r="F29" s="180"/>
      <c r="G29" s="39" t="s">
        <v>6</v>
      </c>
      <c r="H29" s="39" t="s">
        <v>1</v>
      </c>
      <c r="I29" s="40" t="s">
        <v>8</v>
      </c>
      <c r="J29" s="149" t="s">
        <v>107</v>
      </c>
      <c r="K29" s="66"/>
      <c r="L29" s="66"/>
      <c r="M29" s="70"/>
      <c r="N29" s="71"/>
      <c r="O29" s="72"/>
      <c r="P29" s="153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79" t="s">
        <v>4</v>
      </c>
      <c r="F30" s="180"/>
      <c r="G30" s="39" t="s">
        <v>3</v>
      </c>
      <c r="H30" s="39" t="s">
        <v>1</v>
      </c>
      <c r="I30" s="40" t="s">
        <v>2</v>
      </c>
      <c r="J30" s="138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3660.2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77" t="s">
        <v>64</v>
      </c>
      <c r="F31" s="181"/>
      <c r="G31" s="47" t="s">
        <v>13</v>
      </c>
      <c r="H31" s="47" t="s">
        <v>65</v>
      </c>
      <c r="I31" s="48" t="s">
        <v>18</v>
      </c>
      <c r="J31" s="145" t="s">
        <v>106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2">
        <v>1404</v>
      </c>
      <c r="Q31" s="11"/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77" t="s">
        <v>66</v>
      </c>
      <c r="F32" s="178"/>
      <c r="G32" s="47" t="s">
        <v>13</v>
      </c>
      <c r="H32" s="47" t="s">
        <v>67</v>
      </c>
      <c r="I32" s="48" t="s">
        <v>18</v>
      </c>
      <c r="J32" s="145" t="s">
        <v>110</v>
      </c>
      <c r="K32" s="68"/>
      <c r="L32" s="68"/>
      <c r="M32" s="73"/>
      <c r="N32" s="49"/>
      <c r="O32" s="50"/>
      <c r="P32" s="142">
        <v>1123.1</v>
      </c>
      <c r="Q32" s="11"/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66" customHeight="1">
      <c r="A33" s="44">
        <v>20</v>
      </c>
      <c r="B33" s="150" t="s">
        <v>2</v>
      </c>
      <c r="C33" s="150" t="s">
        <v>0</v>
      </c>
      <c r="D33" s="47" t="s">
        <v>14</v>
      </c>
      <c r="E33" s="177" t="s">
        <v>118</v>
      </c>
      <c r="F33" s="178"/>
      <c r="G33" s="47" t="s">
        <v>13</v>
      </c>
      <c r="H33" s="47" t="s">
        <v>1</v>
      </c>
      <c r="I33" s="48" t="s">
        <v>18</v>
      </c>
      <c r="J33" s="145" t="s">
        <v>119</v>
      </c>
      <c r="K33" s="68"/>
      <c r="L33" s="68"/>
      <c r="M33" s="73"/>
      <c r="N33" s="49"/>
      <c r="O33" s="50"/>
      <c r="P33" s="142">
        <v>0.2</v>
      </c>
      <c r="Q33" s="11"/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51" t="s">
        <v>2</v>
      </c>
      <c r="C34" s="151" t="s">
        <v>0</v>
      </c>
      <c r="D34" s="47" t="s">
        <v>14</v>
      </c>
      <c r="E34" s="177" t="s">
        <v>120</v>
      </c>
      <c r="F34" s="181"/>
      <c r="G34" s="47" t="s">
        <v>13</v>
      </c>
      <c r="H34" s="47" t="s">
        <v>1</v>
      </c>
      <c r="I34" s="48" t="s">
        <v>18</v>
      </c>
      <c r="J34" s="145" t="s">
        <v>121</v>
      </c>
      <c r="K34" s="68"/>
      <c r="L34" s="68"/>
      <c r="M34" s="73"/>
      <c r="N34" s="49"/>
      <c r="O34" s="50"/>
      <c r="P34" s="142">
        <v>8</v>
      </c>
      <c r="Q34" s="11"/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50" t="s">
        <v>2</v>
      </c>
      <c r="C35" s="150" t="s">
        <v>0</v>
      </c>
      <c r="D35" s="47" t="s">
        <v>14</v>
      </c>
      <c r="E35" s="177" t="s">
        <v>108</v>
      </c>
      <c r="F35" s="178"/>
      <c r="G35" s="47" t="s">
        <v>13</v>
      </c>
      <c r="H35" s="47" t="s">
        <v>68</v>
      </c>
      <c r="I35" s="48" t="s">
        <v>18</v>
      </c>
      <c r="J35" s="145" t="s">
        <v>113</v>
      </c>
      <c r="K35" s="68"/>
      <c r="L35" s="68"/>
      <c r="M35" s="73"/>
      <c r="N35" s="49"/>
      <c r="O35" s="50"/>
      <c r="P35" s="142">
        <v>773.9</v>
      </c>
      <c r="Q35" s="11"/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7" t="s">
        <v>2</v>
      </c>
      <c r="C36" s="147" t="s">
        <v>0</v>
      </c>
      <c r="D36" s="47" t="s">
        <v>14</v>
      </c>
      <c r="E36" s="177" t="s">
        <v>108</v>
      </c>
      <c r="F36" s="178"/>
      <c r="G36" s="47" t="s">
        <v>13</v>
      </c>
      <c r="H36" s="47" t="s">
        <v>122</v>
      </c>
      <c r="I36" s="48" t="s">
        <v>18</v>
      </c>
      <c r="J36" s="145" t="s">
        <v>123</v>
      </c>
      <c r="K36" s="68"/>
      <c r="L36" s="68"/>
      <c r="M36" s="73"/>
      <c r="N36" s="49"/>
      <c r="O36" s="50"/>
      <c r="P36" s="142">
        <v>351</v>
      </c>
      <c r="Q36" s="11"/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79" t="s">
        <v>4</v>
      </c>
      <c r="F37" s="180"/>
      <c r="G37" s="39" t="s">
        <v>3</v>
      </c>
      <c r="H37" s="39" t="s">
        <v>1</v>
      </c>
      <c r="I37" s="40" t="s">
        <v>2</v>
      </c>
      <c r="J37" s="140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10">
        <f>SUM(P38)</f>
        <v>0.4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77" t="s">
        <v>12</v>
      </c>
      <c r="F38" s="181"/>
      <c r="G38" s="47" t="s">
        <v>6</v>
      </c>
      <c r="H38" s="47" t="s">
        <v>1</v>
      </c>
      <c r="I38" s="48" t="s">
        <v>18</v>
      </c>
      <c r="J38" s="139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2">
        <v>0.4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79" t="s">
        <v>4</v>
      </c>
      <c r="F39" s="180"/>
      <c r="G39" s="39" t="s">
        <v>3</v>
      </c>
      <c r="H39" s="39" t="s">
        <v>1</v>
      </c>
      <c r="I39" s="40" t="s">
        <v>2</v>
      </c>
      <c r="J39" s="138" t="s">
        <v>96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10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77" t="s">
        <v>80</v>
      </c>
      <c r="F40" s="178"/>
      <c r="G40" s="47" t="s">
        <v>13</v>
      </c>
      <c r="H40" s="47" t="s">
        <v>68</v>
      </c>
      <c r="I40" s="48" t="s">
        <v>19</v>
      </c>
      <c r="J40" s="146" t="s">
        <v>112</v>
      </c>
      <c r="K40" s="68"/>
      <c r="L40" s="68"/>
      <c r="M40" s="76"/>
      <c r="N40" s="49"/>
      <c r="O40" s="50"/>
      <c r="P40" s="14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79" t="s">
        <v>4</v>
      </c>
      <c r="F41" s="180"/>
      <c r="G41" s="39" t="s">
        <v>3</v>
      </c>
      <c r="H41" s="39" t="s">
        <v>1</v>
      </c>
      <c r="I41" s="40" t="s">
        <v>2</v>
      </c>
      <c r="J41" s="138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10">
        <f>SUM(P42+P43+P44+P45+P46)</f>
        <v>8200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4">
        <v>29</v>
      </c>
      <c r="B42" s="46" t="s">
        <v>2</v>
      </c>
      <c r="C42" s="46" t="s">
        <v>0</v>
      </c>
      <c r="D42" s="47" t="s">
        <v>17</v>
      </c>
      <c r="E42" s="177" t="s">
        <v>72</v>
      </c>
      <c r="F42" s="178"/>
      <c r="G42" s="47" t="s">
        <v>13</v>
      </c>
      <c r="H42" s="47" t="s">
        <v>1</v>
      </c>
      <c r="I42" s="78" t="s">
        <v>73</v>
      </c>
      <c r="J42" s="136" t="s">
        <v>74</v>
      </c>
      <c r="K42" s="79"/>
      <c r="L42" s="79"/>
      <c r="M42" s="76"/>
      <c r="N42" s="80"/>
      <c r="O42" s="81"/>
      <c r="P42" s="142">
        <v>20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4">
        <v>30</v>
      </c>
      <c r="B43" s="46" t="s">
        <v>2</v>
      </c>
      <c r="C43" s="46" t="s">
        <v>0</v>
      </c>
      <c r="D43" s="47" t="s">
        <v>17</v>
      </c>
      <c r="E43" s="177" t="s">
        <v>75</v>
      </c>
      <c r="F43" s="178"/>
      <c r="G43" s="47" t="s">
        <v>13</v>
      </c>
      <c r="H43" s="47" t="s">
        <v>65</v>
      </c>
      <c r="I43" s="78" t="s">
        <v>73</v>
      </c>
      <c r="J43" s="134" t="s">
        <v>76</v>
      </c>
      <c r="K43" s="79"/>
      <c r="L43" s="79"/>
      <c r="M43" s="76"/>
      <c r="N43" s="80"/>
      <c r="O43" s="81"/>
      <c r="P43" s="142">
        <v>5600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182" t="s">
        <v>75</v>
      </c>
      <c r="F44" s="178"/>
      <c r="G44" s="47" t="s">
        <v>13</v>
      </c>
      <c r="H44" s="47" t="s">
        <v>1</v>
      </c>
      <c r="I44" s="78" t="s">
        <v>77</v>
      </c>
      <c r="J44" s="134" t="s">
        <v>78</v>
      </c>
      <c r="K44" s="79"/>
      <c r="L44" s="79"/>
      <c r="M44" s="76"/>
      <c r="N44" s="80"/>
      <c r="O44" s="81"/>
      <c r="P44" s="142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77" t="s">
        <v>69</v>
      </c>
      <c r="F45" s="181"/>
      <c r="G45" s="47" t="s">
        <v>13</v>
      </c>
      <c r="H45" s="47" t="s">
        <v>1</v>
      </c>
      <c r="I45" s="48" t="s">
        <v>36</v>
      </c>
      <c r="J45" s="134" t="s">
        <v>70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2">
        <v>90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77" t="s">
        <v>71</v>
      </c>
      <c r="F46" s="181"/>
      <c r="G46" s="47" t="s">
        <v>13</v>
      </c>
      <c r="H46" s="47" t="s">
        <v>1</v>
      </c>
      <c r="I46" s="48" t="s">
        <v>36</v>
      </c>
      <c r="J46" s="134" t="s">
        <v>94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2">
        <v>2400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79" t="s">
        <v>4</v>
      </c>
      <c r="F47" s="180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P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10">
        <f t="shared" si="0"/>
        <v>310329.39999999997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79" t="s">
        <v>4</v>
      </c>
      <c r="F48" s="180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K50+K51+K58+#REF!+#REF!</f>
        <v>#REF!</v>
      </c>
      <c r="L48" s="83" t="e">
        <f>L50+L51+L58+#REF!+#REF!+#REF!</f>
        <v>#REF!</v>
      </c>
      <c r="M48" s="83" t="e">
        <f>M50+M51+M58+#REF!+#REF!+#REF!</f>
        <v>#REF!</v>
      </c>
      <c r="N48" s="83" t="e">
        <f>N50+N51+N58+#REF!+#REF!</f>
        <v>#REF!</v>
      </c>
      <c r="O48" s="84" t="e">
        <f>O50+O51+O58+#REF!+#REF!</f>
        <v>#REF!</v>
      </c>
      <c r="P48" s="110">
        <f>SUM(P49+P50+P51+P58+P75+P77)</f>
        <v>310329.39999999997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79" t="s">
        <v>54</v>
      </c>
      <c r="F49" s="178"/>
      <c r="G49" s="86" t="s">
        <v>13</v>
      </c>
      <c r="H49" s="86" t="s">
        <v>1</v>
      </c>
      <c r="I49" s="87" t="s">
        <v>90</v>
      </c>
      <c r="J49" s="129" t="s">
        <v>109</v>
      </c>
      <c r="K49" s="89"/>
      <c r="L49" s="89"/>
      <c r="M49" s="90"/>
      <c r="N49" s="89"/>
      <c r="O49" s="84"/>
      <c r="P49" s="110">
        <v>138580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79" t="s">
        <v>93</v>
      </c>
      <c r="F50" s="180"/>
      <c r="G50" s="39" t="s">
        <v>13</v>
      </c>
      <c r="H50" s="39" t="s">
        <v>1</v>
      </c>
      <c r="I50" s="82" t="s">
        <v>90</v>
      </c>
      <c r="J50" s="129" t="s">
        <v>95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10">
        <v>48047</v>
      </c>
      <c r="Q50" s="93"/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79" t="s">
        <v>55</v>
      </c>
      <c r="F51" s="180"/>
      <c r="G51" s="39" t="s">
        <v>3</v>
      </c>
      <c r="H51" s="39" t="s">
        <v>1</v>
      </c>
      <c r="I51" s="82" t="s">
        <v>90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10">
        <f>SUM(P52:P54)</f>
        <v>5952.599999999999</v>
      </c>
      <c r="Q51" s="93"/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68" t="s">
        <v>115</v>
      </c>
      <c r="F53" s="169"/>
      <c r="G53" s="98" t="s">
        <v>13</v>
      </c>
      <c r="H53" s="98" t="s">
        <v>1</v>
      </c>
      <c r="I53" s="100" t="s">
        <v>90</v>
      </c>
      <c r="J53" s="101" t="s">
        <v>116</v>
      </c>
      <c r="K53" s="61"/>
      <c r="L53" s="61"/>
      <c r="M53" s="17"/>
      <c r="N53" s="61"/>
      <c r="O53" s="62"/>
      <c r="P53" s="142">
        <v>0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27" customHeight="1">
      <c r="A54" s="94">
        <v>41</v>
      </c>
      <c r="B54" s="38" t="s">
        <v>2</v>
      </c>
      <c r="C54" s="39" t="s">
        <v>20</v>
      </c>
      <c r="D54" s="39" t="s">
        <v>10</v>
      </c>
      <c r="E54" s="179" t="s">
        <v>56</v>
      </c>
      <c r="F54" s="180"/>
      <c r="G54" s="39" t="s">
        <v>13</v>
      </c>
      <c r="H54" s="39" t="s">
        <v>1</v>
      </c>
      <c r="I54" s="82" t="s">
        <v>90</v>
      </c>
      <c r="J54" s="102" t="s">
        <v>49</v>
      </c>
      <c r="K54" s="41">
        <f>SUM(K55:K56)</f>
        <v>1413</v>
      </c>
      <c r="L54" s="41">
        <f>SUM(L55:L56)</f>
        <v>1413</v>
      </c>
      <c r="M54" s="41">
        <f>SUM(M55:M56)</f>
        <v>0</v>
      </c>
      <c r="N54" s="41">
        <f>SUM(N55:N56)</f>
        <v>1413</v>
      </c>
      <c r="O54" s="42">
        <f>SUM(O55:O56)</f>
        <v>1383</v>
      </c>
      <c r="P54" s="131">
        <f>SUM(P55:P57)</f>
        <v>5952.599999999999</v>
      </c>
      <c r="Q54" s="11"/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68" t="s">
        <v>56</v>
      </c>
      <c r="F55" s="169"/>
      <c r="G55" s="98" t="s">
        <v>13</v>
      </c>
      <c r="H55" s="98" t="s">
        <v>1</v>
      </c>
      <c r="I55" s="100" t="s">
        <v>90</v>
      </c>
      <c r="J55" s="104" t="s">
        <v>97</v>
      </c>
      <c r="K55" s="103"/>
      <c r="L55" s="103"/>
      <c r="M55" s="17"/>
      <c r="N55" s="49"/>
      <c r="O55" s="50"/>
      <c r="P55" s="142">
        <v>4063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6">
        <v>43</v>
      </c>
      <c r="B56" s="97" t="s">
        <v>2</v>
      </c>
      <c r="C56" s="98" t="s">
        <v>20</v>
      </c>
      <c r="D56" s="98" t="s">
        <v>10</v>
      </c>
      <c r="E56" s="168" t="s">
        <v>56</v>
      </c>
      <c r="F56" s="169"/>
      <c r="G56" s="98" t="s">
        <v>13</v>
      </c>
      <c r="H56" s="98" t="s">
        <v>1</v>
      </c>
      <c r="I56" s="100" t="s">
        <v>90</v>
      </c>
      <c r="J56" s="105" t="s">
        <v>98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2">
        <v>1765.7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51" customHeight="1">
      <c r="A57" s="96">
        <v>44</v>
      </c>
      <c r="B57" s="97" t="s">
        <v>2</v>
      </c>
      <c r="C57" s="98" t="s">
        <v>20</v>
      </c>
      <c r="D57" s="98" t="s">
        <v>10</v>
      </c>
      <c r="E57" s="168" t="s">
        <v>56</v>
      </c>
      <c r="F57" s="169"/>
      <c r="G57" s="98" t="s">
        <v>13</v>
      </c>
      <c r="H57" s="98" t="s">
        <v>1</v>
      </c>
      <c r="I57" s="100" t="s">
        <v>90</v>
      </c>
      <c r="J57" s="155" t="s">
        <v>130</v>
      </c>
      <c r="K57" s="49"/>
      <c r="L57" s="49"/>
      <c r="M57" s="17"/>
      <c r="N57" s="49"/>
      <c r="O57" s="50"/>
      <c r="P57" s="142">
        <v>123.9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8" customHeight="1">
      <c r="A58" s="94">
        <v>45</v>
      </c>
      <c r="B58" s="106" t="s">
        <v>2</v>
      </c>
      <c r="C58" s="107" t="s">
        <v>20</v>
      </c>
      <c r="D58" s="107" t="s">
        <v>10</v>
      </c>
      <c r="E58" s="170" t="s">
        <v>57</v>
      </c>
      <c r="F58" s="171"/>
      <c r="G58" s="107" t="s">
        <v>3</v>
      </c>
      <c r="H58" s="107" t="s">
        <v>1</v>
      </c>
      <c r="I58" s="108" t="s">
        <v>90</v>
      </c>
      <c r="J58" s="109" t="s">
        <v>58</v>
      </c>
      <c r="K58" s="66">
        <f>SUM(K59:K61,K64,K72)</f>
        <v>61217</v>
      </c>
      <c r="L58" s="66">
        <f>SUM(L59:L61,L64,L72)</f>
        <v>51844</v>
      </c>
      <c r="M58" s="66">
        <f>SUM(M59:M61,M64,M72)</f>
        <v>0</v>
      </c>
      <c r="N58" s="66">
        <f>SUM(N59:N61,N64,N72)</f>
        <v>61196</v>
      </c>
      <c r="O58" s="67">
        <f>SUM(O59:O61,O64,O72)</f>
        <v>64403.8</v>
      </c>
      <c r="P58" s="110">
        <f>SUM(P59+P60+P61+P62+P63+P64+P72)</f>
        <v>109814.2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3.25" customHeight="1" thickBot="1">
      <c r="A59" s="44">
        <v>46</v>
      </c>
      <c r="B59" s="97" t="s">
        <v>2</v>
      </c>
      <c r="C59" s="98" t="s">
        <v>20</v>
      </c>
      <c r="D59" s="98" t="s">
        <v>10</v>
      </c>
      <c r="E59" s="168" t="s">
        <v>59</v>
      </c>
      <c r="F59" s="183"/>
      <c r="G59" s="98" t="s">
        <v>13</v>
      </c>
      <c r="H59" s="98" t="s">
        <v>1</v>
      </c>
      <c r="I59" s="100" t="s">
        <v>90</v>
      </c>
      <c r="J59" s="111" t="s">
        <v>129</v>
      </c>
      <c r="K59" s="61">
        <v>5814</v>
      </c>
      <c r="L59" s="61">
        <v>4700</v>
      </c>
      <c r="M59" s="11"/>
      <c r="N59" s="49">
        <v>5814</v>
      </c>
      <c r="O59" s="50">
        <v>6881.9</v>
      </c>
      <c r="P59" s="142">
        <v>2415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2.25" customHeight="1">
      <c r="A60" s="96">
        <v>47</v>
      </c>
      <c r="B60" s="97" t="s">
        <v>2</v>
      </c>
      <c r="C60" s="98" t="s">
        <v>20</v>
      </c>
      <c r="D60" s="98" t="s">
        <v>10</v>
      </c>
      <c r="E60" s="168" t="s">
        <v>60</v>
      </c>
      <c r="F60" s="183"/>
      <c r="G60" s="98" t="s">
        <v>13</v>
      </c>
      <c r="H60" s="98" t="s">
        <v>1</v>
      </c>
      <c r="I60" s="100" t="s">
        <v>90</v>
      </c>
      <c r="J60" s="105" t="s">
        <v>126</v>
      </c>
      <c r="K60" s="49">
        <v>433.9</v>
      </c>
      <c r="L60" s="49">
        <v>433.9</v>
      </c>
      <c r="M60" s="11"/>
      <c r="N60" s="49">
        <v>433.9</v>
      </c>
      <c r="O60" s="50">
        <v>286.4</v>
      </c>
      <c r="P60" s="142">
        <v>302.8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" customHeight="1">
      <c r="A61" s="96">
        <v>48</v>
      </c>
      <c r="B61" s="97" t="s">
        <v>2</v>
      </c>
      <c r="C61" s="98" t="s">
        <v>20</v>
      </c>
      <c r="D61" s="98" t="s">
        <v>10</v>
      </c>
      <c r="E61" s="168" t="s">
        <v>61</v>
      </c>
      <c r="F61" s="183"/>
      <c r="G61" s="98" t="s">
        <v>13</v>
      </c>
      <c r="H61" s="98" t="s">
        <v>1</v>
      </c>
      <c r="I61" s="100" t="s">
        <v>90</v>
      </c>
      <c r="J61" s="105" t="s">
        <v>124</v>
      </c>
      <c r="K61" s="49">
        <v>6565</v>
      </c>
      <c r="L61" s="49">
        <v>5152</v>
      </c>
      <c r="M61" s="11"/>
      <c r="N61" s="49">
        <v>6565</v>
      </c>
      <c r="O61" s="50">
        <v>7234</v>
      </c>
      <c r="P61" s="142">
        <v>5107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65.25" customHeight="1">
      <c r="A62" s="96">
        <v>49</v>
      </c>
      <c r="B62" s="97" t="s">
        <v>2</v>
      </c>
      <c r="C62" s="98" t="s">
        <v>20</v>
      </c>
      <c r="D62" s="98" t="s">
        <v>10</v>
      </c>
      <c r="E62" s="168" t="s">
        <v>114</v>
      </c>
      <c r="F62" s="183"/>
      <c r="G62" s="98" t="s">
        <v>13</v>
      </c>
      <c r="H62" s="98" t="s">
        <v>1</v>
      </c>
      <c r="I62" s="100" t="s">
        <v>90</v>
      </c>
      <c r="J62" s="141" t="s">
        <v>128</v>
      </c>
      <c r="K62" s="112"/>
      <c r="L62" s="112"/>
      <c r="M62" s="11"/>
      <c r="N62" s="112"/>
      <c r="O62" s="113"/>
      <c r="P62" s="142">
        <v>8.4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6.25" customHeight="1">
      <c r="A63" s="96">
        <v>50</v>
      </c>
      <c r="B63" s="97" t="s">
        <v>2</v>
      </c>
      <c r="C63" s="98" t="s">
        <v>20</v>
      </c>
      <c r="D63" s="98" t="s">
        <v>10</v>
      </c>
      <c r="E63" s="168" t="s">
        <v>85</v>
      </c>
      <c r="F63" s="178"/>
      <c r="G63" s="98" t="s">
        <v>13</v>
      </c>
      <c r="H63" s="98" t="s">
        <v>1</v>
      </c>
      <c r="I63" s="100" t="s">
        <v>90</v>
      </c>
      <c r="J63" s="105" t="s">
        <v>125</v>
      </c>
      <c r="K63" s="112"/>
      <c r="L63" s="112"/>
      <c r="M63" s="11"/>
      <c r="N63" s="112"/>
      <c r="O63" s="113"/>
      <c r="P63" s="142">
        <v>19.3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.75" customHeight="1">
      <c r="A64" s="94">
        <v>51</v>
      </c>
      <c r="B64" s="106" t="s">
        <v>2</v>
      </c>
      <c r="C64" s="107" t="s">
        <v>20</v>
      </c>
      <c r="D64" s="107" t="s">
        <v>10</v>
      </c>
      <c r="E64" s="170" t="s">
        <v>62</v>
      </c>
      <c r="F64" s="171"/>
      <c r="G64" s="107" t="s">
        <v>13</v>
      </c>
      <c r="H64" s="107" t="s">
        <v>1</v>
      </c>
      <c r="I64" s="108" t="s">
        <v>90</v>
      </c>
      <c r="J64" s="114" t="s">
        <v>41</v>
      </c>
      <c r="K64" s="115">
        <f>SUM(K65:K69)</f>
        <v>100.1</v>
      </c>
      <c r="L64" s="115">
        <f>SUM(L65:L69)</f>
        <v>79.1</v>
      </c>
      <c r="M64" s="115">
        <f>SUM(M65:M69)</f>
        <v>0</v>
      </c>
      <c r="N64" s="115">
        <f>SUM(N65:N69)</f>
        <v>79.1</v>
      </c>
      <c r="O64" s="116">
        <f>SUM(O65:O69)</f>
        <v>83.5</v>
      </c>
      <c r="P64" s="131">
        <f>SUM(P65:P71)</f>
        <v>23206.500000000004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6">
        <v>52</v>
      </c>
      <c r="B65" s="97" t="s">
        <v>2</v>
      </c>
      <c r="C65" s="98" t="s">
        <v>20</v>
      </c>
      <c r="D65" s="98" t="s">
        <v>10</v>
      </c>
      <c r="E65" s="168" t="s">
        <v>62</v>
      </c>
      <c r="F65" s="169"/>
      <c r="G65" s="98" t="s">
        <v>13</v>
      </c>
      <c r="H65" s="98" t="s">
        <v>1</v>
      </c>
      <c r="I65" s="100" t="s">
        <v>90</v>
      </c>
      <c r="J65" s="77" t="s">
        <v>99</v>
      </c>
      <c r="K65" s="49">
        <v>21</v>
      </c>
      <c r="L65" s="49"/>
      <c r="M65" s="11"/>
      <c r="N65" s="49"/>
      <c r="O65" s="50"/>
      <c r="P65" s="142">
        <v>1203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6">
        <v>53</v>
      </c>
      <c r="B66" s="97" t="s">
        <v>2</v>
      </c>
      <c r="C66" s="98" t="s">
        <v>20</v>
      </c>
      <c r="D66" s="98" t="s">
        <v>10</v>
      </c>
      <c r="E66" s="168" t="s">
        <v>62</v>
      </c>
      <c r="F66" s="169"/>
      <c r="G66" s="98" t="s">
        <v>13</v>
      </c>
      <c r="H66" s="98" t="s">
        <v>1</v>
      </c>
      <c r="I66" s="100" t="s">
        <v>90</v>
      </c>
      <c r="J66" s="77" t="s">
        <v>127</v>
      </c>
      <c r="K66" s="49"/>
      <c r="L66" s="49"/>
      <c r="M66" s="11"/>
      <c r="N66" s="49"/>
      <c r="O66" s="50"/>
      <c r="P66" s="142">
        <v>21553.9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6">
        <v>54</v>
      </c>
      <c r="B67" s="97" t="s">
        <v>2</v>
      </c>
      <c r="C67" s="98" t="s">
        <v>20</v>
      </c>
      <c r="D67" s="98" t="s">
        <v>10</v>
      </c>
      <c r="E67" s="168" t="s">
        <v>62</v>
      </c>
      <c r="F67" s="169"/>
      <c r="G67" s="98" t="s">
        <v>13</v>
      </c>
      <c r="H67" s="98" t="s">
        <v>1</v>
      </c>
      <c r="I67" s="100" t="s">
        <v>90</v>
      </c>
      <c r="J67" s="10" t="s">
        <v>100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42">
        <v>0.2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52.5" customHeight="1">
      <c r="A68" s="96">
        <v>55</v>
      </c>
      <c r="B68" s="97" t="s">
        <v>2</v>
      </c>
      <c r="C68" s="98" t="s">
        <v>20</v>
      </c>
      <c r="D68" s="98" t="s">
        <v>10</v>
      </c>
      <c r="E68" s="168" t="s">
        <v>62</v>
      </c>
      <c r="F68" s="169"/>
      <c r="G68" s="98" t="s">
        <v>13</v>
      </c>
      <c r="H68" s="98" t="s">
        <v>1</v>
      </c>
      <c r="I68" s="100" t="s">
        <v>90</v>
      </c>
      <c r="J68" s="10" t="s">
        <v>131</v>
      </c>
      <c r="K68" s="61"/>
      <c r="L68" s="61"/>
      <c r="M68" s="11"/>
      <c r="N68" s="61"/>
      <c r="O68" s="50"/>
      <c r="P68" s="142">
        <v>6.5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7.75" customHeight="1">
      <c r="A69" s="96">
        <v>56</v>
      </c>
      <c r="B69" s="97" t="s">
        <v>2</v>
      </c>
      <c r="C69" s="98" t="s">
        <v>20</v>
      </c>
      <c r="D69" s="98" t="s">
        <v>10</v>
      </c>
      <c r="E69" s="168" t="s">
        <v>62</v>
      </c>
      <c r="F69" s="169"/>
      <c r="G69" s="98" t="s">
        <v>13</v>
      </c>
      <c r="H69" s="98" t="s">
        <v>1</v>
      </c>
      <c r="I69" s="100" t="s">
        <v>90</v>
      </c>
      <c r="J69" s="117" t="s">
        <v>101</v>
      </c>
      <c r="K69" s="61">
        <v>79</v>
      </c>
      <c r="L69" s="61">
        <v>79</v>
      </c>
      <c r="M69" s="11"/>
      <c r="N69" s="61">
        <v>79</v>
      </c>
      <c r="O69" s="50">
        <v>83.4</v>
      </c>
      <c r="P69" s="142">
        <v>115.2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8.25">
      <c r="A70" s="44">
        <v>57</v>
      </c>
      <c r="B70" s="97" t="s">
        <v>2</v>
      </c>
      <c r="C70" s="98" t="s">
        <v>20</v>
      </c>
      <c r="D70" s="98" t="s">
        <v>10</v>
      </c>
      <c r="E70" s="168" t="s">
        <v>62</v>
      </c>
      <c r="F70" s="169"/>
      <c r="G70" s="98" t="s">
        <v>13</v>
      </c>
      <c r="H70" s="98" t="s">
        <v>1</v>
      </c>
      <c r="I70" s="100" t="s">
        <v>90</v>
      </c>
      <c r="J70" s="117" t="s">
        <v>102</v>
      </c>
      <c r="K70" s="61"/>
      <c r="L70" s="61"/>
      <c r="M70" s="11"/>
      <c r="N70" s="61"/>
      <c r="O70" s="50"/>
      <c r="P70" s="142">
        <v>127.4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75" customHeight="1">
      <c r="A71" s="44">
        <v>58</v>
      </c>
      <c r="B71" s="97" t="s">
        <v>2</v>
      </c>
      <c r="C71" s="98" t="s">
        <v>20</v>
      </c>
      <c r="D71" s="98" t="s">
        <v>10</v>
      </c>
      <c r="E71" s="168" t="s">
        <v>62</v>
      </c>
      <c r="F71" s="169"/>
      <c r="G71" s="98" t="s">
        <v>13</v>
      </c>
      <c r="H71" s="98" t="s">
        <v>1</v>
      </c>
      <c r="I71" s="100" t="s">
        <v>90</v>
      </c>
      <c r="J71" s="118" t="s">
        <v>103</v>
      </c>
      <c r="K71" s="61"/>
      <c r="L71" s="61"/>
      <c r="M71" s="11"/>
      <c r="N71" s="61"/>
      <c r="O71" s="50"/>
      <c r="P71" s="142">
        <v>200.3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 customHeight="1">
      <c r="A72" s="37">
        <v>59</v>
      </c>
      <c r="B72" s="106" t="s">
        <v>2</v>
      </c>
      <c r="C72" s="107" t="s">
        <v>20</v>
      </c>
      <c r="D72" s="107" t="s">
        <v>10</v>
      </c>
      <c r="E72" s="170" t="s">
        <v>63</v>
      </c>
      <c r="F72" s="171"/>
      <c r="G72" s="107" t="s">
        <v>13</v>
      </c>
      <c r="H72" s="107" t="s">
        <v>1</v>
      </c>
      <c r="I72" s="108" t="s">
        <v>90</v>
      </c>
      <c r="J72" s="119" t="s">
        <v>48</v>
      </c>
      <c r="K72" s="66">
        <f>SUM(K74:K74)</f>
        <v>48304</v>
      </c>
      <c r="L72" s="66">
        <f>SUM(L74:L74)</f>
        <v>41479</v>
      </c>
      <c r="M72" s="66">
        <f>SUM(M74:M74)</f>
        <v>0</v>
      </c>
      <c r="N72" s="66">
        <f>SUM(N74:N74)</f>
        <v>48304</v>
      </c>
      <c r="O72" s="67">
        <f>SUM(O74:O74)</f>
        <v>49918</v>
      </c>
      <c r="P72" s="110">
        <f>SUM(P73:P74)</f>
        <v>78755.2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8.25">
      <c r="A73" s="44">
        <v>60</v>
      </c>
      <c r="B73" s="97" t="s">
        <v>2</v>
      </c>
      <c r="C73" s="98" t="s">
        <v>20</v>
      </c>
      <c r="D73" s="98" t="s">
        <v>10</v>
      </c>
      <c r="E73" s="168" t="s">
        <v>63</v>
      </c>
      <c r="F73" s="169"/>
      <c r="G73" s="98" t="s">
        <v>13</v>
      </c>
      <c r="H73" s="98" t="s">
        <v>1</v>
      </c>
      <c r="I73" s="100" t="s">
        <v>90</v>
      </c>
      <c r="J73" s="120" t="s">
        <v>104</v>
      </c>
      <c r="K73" s="61"/>
      <c r="L73" s="61"/>
      <c r="M73" s="11"/>
      <c r="N73" s="49"/>
      <c r="O73" s="50"/>
      <c r="P73" s="142">
        <v>22756.8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81.75" customHeight="1">
      <c r="A74" s="121">
        <v>61</v>
      </c>
      <c r="B74" s="97" t="s">
        <v>2</v>
      </c>
      <c r="C74" s="122" t="s">
        <v>20</v>
      </c>
      <c r="D74" s="122" t="s">
        <v>10</v>
      </c>
      <c r="E74" s="168" t="s">
        <v>63</v>
      </c>
      <c r="F74" s="169"/>
      <c r="G74" s="122" t="s">
        <v>13</v>
      </c>
      <c r="H74" s="122" t="s">
        <v>1</v>
      </c>
      <c r="I74" s="123" t="s">
        <v>90</v>
      </c>
      <c r="J74" s="105" t="s">
        <v>105</v>
      </c>
      <c r="K74" s="124">
        <f>47602+351+351</f>
        <v>48304</v>
      </c>
      <c r="L74" s="124">
        <v>41479</v>
      </c>
      <c r="M74" s="17"/>
      <c r="N74" s="124">
        <f>47602+351+351</f>
        <v>48304</v>
      </c>
      <c r="O74" s="113">
        <v>49918</v>
      </c>
      <c r="P74" s="148">
        <v>55998.4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8" customHeight="1">
      <c r="A75" s="121">
        <v>62</v>
      </c>
      <c r="B75" s="106" t="s">
        <v>2</v>
      </c>
      <c r="C75" s="159" t="s">
        <v>20</v>
      </c>
      <c r="D75" s="159" t="s">
        <v>10</v>
      </c>
      <c r="E75" s="170" t="s">
        <v>132</v>
      </c>
      <c r="F75" s="171"/>
      <c r="G75" s="159" t="s">
        <v>3</v>
      </c>
      <c r="H75" s="159" t="s">
        <v>1</v>
      </c>
      <c r="I75" s="160" t="s">
        <v>90</v>
      </c>
      <c r="J75" s="161" t="s">
        <v>133</v>
      </c>
      <c r="K75" s="157"/>
      <c r="L75" s="157"/>
      <c r="M75" s="17"/>
      <c r="N75" s="157"/>
      <c r="O75" s="158"/>
      <c r="P75" s="166">
        <f>SUM(P76)</f>
        <v>4761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60" customHeight="1">
      <c r="A76" s="121">
        <v>63</v>
      </c>
      <c r="B76" s="162" t="s">
        <v>2</v>
      </c>
      <c r="C76" s="122" t="s">
        <v>20</v>
      </c>
      <c r="D76" s="122" t="s">
        <v>10</v>
      </c>
      <c r="E76" s="168" t="s">
        <v>134</v>
      </c>
      <c r="F76" s="205"/>
      <c r="G76" s="122" t="s">
        <v>13</v>
      </c>
      <c r="H76" s="122" t="s">
        <v>1</v>
      </c>
      <c r="I76" s="156" t="s">
        <v>90</v>
      </c>
      <c r="J76" s="163" t="s">
        <v>138</v>
      </c>
      <c r="K76" s="157"/>
      <c r="L76" s="157"/>
      <c r="M76" s="17"/>
      <c r="N76" s="157"/>
      <c r="O76" s="158"/>
      <c r="P76" s="148">
        <v>4761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9.25" customHeight="1">
      <c r="A77" s="121">
        <v>64</v>
      </c>
      <c r="B77" s="164" t="s">
        <v>2</v>
      </c>
      <c r="C77" s="159" t="s">
        <v>20</v>
      </c>
      <c r="D77" s="159" t="s">
        <v>10</v>
      </c>
      <c r="E77" s="170" t="s">
        <v>135</v>
      </c>
      <c r="F77" s="171"/>
      <c r="G77" s="159" t="s">
        <v>13</v>
      </c>
      <c r="H77" s="159" t="s">
        <v>1</v>
      </c>
      <c r="I77" s="160" t="s">
        <v>90</v>
      </c>
      <c r="J77" s="161" t="s">
        <v>136</v>
      </c>
      <c r="K77" s="157"/>
      <c r="L77" s="157"/>
      <c r="M77" s="17"/>
      <c r="N77" s="157"/>
      <c r="O77" s="158"/>
      <c r="P77" s="167">
        <f>SUM(P78)</f>
        <v>3174.6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46.5" customHeight="1">
      <c r="A78" s="121">
        <v>65</v>
      </c>
      <c r="B78" s="162" t="s">
        <v>2</v>
      </c>
      <c r="C78" s="122" t="s">
        <v>20</v>
      </c>
      <c r="D78" s="122" t="s">
        <v>10</v>
      </c>
      <c r="E78" s="168" t="s">
        <v>135</v>
      </c>
      <c r="F78" s="183"/>
      <c r="G78" s="122" t="s">
        <v>13</v>
      </c>
      <c r="H78" s="122" t="s">
        <v>1</v>
      </c>
      <c r="I78" s="156" t="s">
        <v>90</v>
      </c>
      <c r="J78" s="165" t="s">
        <v>137</v>
      </c>
      <c r="K78" s="157"/>
      <c r="L78" s="157"/>
      <c r="M78" s="17"/>
      <c r="N78" s="157"/>
      <c r="O78" s="158"/>
      <c r="P78" s="148">
        <v>3174.6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 thickBot="1">
      <c r="A79" s="37">
        <v>66</v>
      </c>
      <c r="B79" s="125"/>
      <c r="C79" s="126"/>
      <c r="D79" s="126"/>
      <c r="E79" s="176"/>
      <c r="F79" s="176"/>
      <c r="G79" s="126"/>
      <c r="H79" s="126"/>
      <c r="I79" s="126"/>
      <c r="J79" s="127" t="s">
        <v>40</v>
      </c>
      <c r="K79" s="110" t="e">
        <f>SUM(K14,K47)</f>
        <v>#REF!</v>
      </c>
      <c r="L79" s="110" t="e">
        <f>SUM(L14,L47)-9.126-6078.162</f>
        <v>#REF!</v>
      </c>
      <c r="M79" s="110" t="e">
        <f>SUM(M14,M47)-6078.16-9.126</f>
        <v>#REF!</v>
      </c>
      <c r="N79" s="110" t="e">
        <f>SUM(N14,N47)</f>
        <v>#REF!</v>
      </c>
      <c r="O79" s="110" t="e">
        <f>SUM(O14,O47)</f>
        <v>#REF!</v>
      </c>
      <c r="P79" s="128">
        <f>SUM(P14+P47)</f>
        <v>385982.62999999995</v>
      </c>
      <c r="Q79" s="17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72"/>
      <c r="B80" s="11"/>
      <c r="C80" s="11"/>
      <c r="D80" s="11"/>
      <c r="E80" s="11"/>
      <c r="F80" s="11"/>
      <c r="G80" s="11"/>
      <c r="H80" s="11"/>
      <c r="I80" s="12"/>
      <c r="J80" s="16"/>
      <c r="K80" s="1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73"/>
      <c r="B81" s="11"/>
      <c r="C81" s="11"/>
      <c r="D81" s="11"/>
      <c r="E81" s="11"/>
      <c r="F81" s="11"/>
      <c r="G81" s="11"/>
      <c r="H81" s="11"/>
      <c r="I81" s="12"/>
      <c r="J81" s="16"/>
      <c r="K81" s="1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73"/>
      <c r="B82" s="174" t="s">
        <v>111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73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73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73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3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3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</sheetData>
  <sheetProtection/>
  <mergeCells count="75">
    <mergeCell ref="E57:F57"/>
    <mergeCell ref="E68:F68"/>
    <mergeCell ref="E75:F75"/>
    <mergeCell ref="E76:F76"/>
    <mergeCell ref="E77:F77"/>
    <mergeCell ref="E78:F78"/>
    <mergeCell ref="E62:F62"/>
    <mergeCell ref="E61:F61"/>
    <mergeCell ref="E63:F63"/>
    <mergeCell ref="E66:F66"/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16:F16"/>
    <mergeCell ref="E15:F15"/>
    <mergeCell ref="E17:F17"/>
    <mergeCell ref="E21:F21"/>
    <mergeCell ref="E14:F14"/>
    <mergeCell ref="E20:F20"/>
    <mergeCell ref="E19:F19"/>
    <mergeCell ref="E46:F46"/>
    <mergeCell ref="E50:F50"/>
    <mergeCell ref="E49:F49"/>
    <mergeCell ref="E51:F51"/>
    <mergeCell ref="E35:F35"/>
    <mergeCell ref="E60:F60"/>
    <mergeCell ref="E58:F58"/>
    <mergeCell ref="E55:F55"/>
    <mergeCell ref="E56:F56"/>
    <mergeCell ref="E59:F59"/>
    <mergeCell ref="E26:F26"/>
    <mergeCell ref="E24:F24"/>
    <mergeCell ref="E23:F23"/>
    <mergeCell ref="E25:F25"/>
    <mergeCell ref="E29:F29"/>
    <mergeCell ref="E54:F54"/>
    <mergeCell ref="E42:F42"/>
    <mergeCell ref="E36:F36"/>
    <mergeCell ref="E45:F45"/>
    <mergeCell ref="E39:F39"/>
    <mergeCell ref="E44:F44"/>
    <mergeCell ref="E43:F43"/>
    <mergeCell ref="E41:F41"/>
    <mergeCell ref="E33:F33"/>
    <mergeCell ref="E34:F34"/>
    <mergeCell ref="E38:F38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31:F31"/>
    <mergeCell ref="A80:A87"/>
    <mergeCell ref="B82:P83"/>
    <mergeCell ref="E72:F72"/>
    <mergeCell ref="E73:F73"/>
    <mergeCell ref="E79:F79"/>
    <mergeCell ref="E74:F74"/>
    <mergeCell ref="E69:F69"/>
    <mergeCell ref="E71:F71"/>
    <mergeCell ref="E64:F64"/>
    <mergeCell ref="E70:F70"/>
    <mergeCell ref="E67:F67"/>
    <mergeCell ref="E65:F6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2021-12-28T05:40:42Z</dcterms:modified>
  <cp:category/>
  <cp:version/>
  <cp:contentType/>
  <cp:contentStatus/>
</cp:coreProperties>
</file>