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Прил.4!$A$8:$I$346</definedName>
    <definedName name="_xlnm.Print_Area" localSheetId="0">Прил.4!$A$1:$J$347</definedName>
  </definedNames>
  <calcPr calcId="125725"/>
</workbook>
</file>

<file path=xl/calcChain.xml><?xml version="1.0" encoding="utf-8"?>
<calcChain xmlns="http://schemas.openxmlformats.org/spreadsheetml/2006/main">
  <c r="J163" i="7"/>
  <c r="I163"/>
  <c r="J174"/>
  <c r="I174"/>
  <c r="J164"/>
  <c r="I164"/>
  <c r="J167"/>
  <c r="I167"/>
  <c r="J32"/>
  <c r="I32"/>
  <c r="J78"/>
  <c r="I78"/>
  <c r="J79"/>
  <c r="I79"/>
  <c r="J176"/>
  <c r="I176"/>
  <c r="J217" l="1"/>
  <c r="I217"/>
  <c r="J195"/>
  <c r="J194" s="1"/>
  <c r="I195"/>
  <c r="I194" s="1"/>
  <c r="I179"/>
  <c r="I178" s="1"/>
  <c r="J65"/>
  <c r="I65"/>
  <c r="J54"/>
  <c r="J53" s="1"/>
  <c r="I54"/>
  <c r="I53" s="1"/>
  <c r="J191"/>
  <c r="I191"/>
  <c r="J72"/>
  <c r="I72"/>
  <c r="J70"/>
  <c r="J69" s="1"/>
  <c r="I70"/>
  <c r="I69" l="1"/>
  <c r="J237"/>
  <c r="J235"/>
  <c r="J233"/>
  <c r="I237"/>
  <c r="I235"/>
  <c r="I233"/>
  <c r="J220"/>
  <c r="I220"/>
  <c r="J222"/>
  <c r="I222"/>
  <c r="J225"/>
  <c r="I225"/>
  <c r="J227"/>
  <c r="J224" s="1"/>
  <c r="I227"/>
  <c r="I224" s="1"/>
  <c r="J212"/>
  <c r="I212"/>
  <c r="J210"/>
  <c r="J209" s="1"/>
  <c r="J208" s="1"/>
  <c r="I210"/>
  <c r="I209" s="1"/>
  <c r="I208" s="1"/>
  <c r="J230"/>
  <c r="J229" s="1"/>
  <c r="I230"/>
  <c r="I229" s="1"/>
  <c r="J198"/>
  <c r="I198"/>
  <c r="J200"/>
  <c r="J197" s="1"/>
  <c r="I200"/>
  <c r="I132"/>
  <c r="J279"/>
  <c r="J278" s="1"/>
  <c r="I279"/>
  <c r="I278" s="1"/>
  <c r="J158"/>
  <c r="I158"/>
  <c r="J160"/>
  <c r="I160"/>
  <c r="I232" l="1"/>
  <c r="J219"/>
  <c r="I197"/>
  <c r="I219"/>
  <c r="J232"/>
  <c r="J283"/>
  <c r="J282" s="1"/>
  <c r="J281" s="1"/>
  <c r="J215"/>
  <c r="J214" s="1"/>
  <c r="I215"/>
  <c r="I214" s="1"/>
  <c r="J203"/>
  <c r="I203"/>
  <c r="J205"/>
  <c r="I205"/>
  <c r="J207" l="1"/>
  <c r="I207"/>
  <c r="J202"/>
  <c r="I202"/>
  <c r="J112" l="1"/>
  <c r="J111" s="1"/>
  <c r="I112"/>
  <c r="I111" s="1"/>
  <c r="J269" l="1"/>
  <c r="I269"/>
  <c r="I283"/>
  <c r="I282" s="1"/>
  <c r="I281" s="1"/>
  <c r="J172"/>
  <c r="I172"/>
  <c r="J170"/>
  <c r="I170"/>
  <c r="J286" l="1"/>
  <c r="J285" s="1"/>
  <c r="I286"/>
  <c r="I285" s="1"/>
  <c r="J276"/>
  <c r="I276"/>
  <c r="J122"/>
  <c r="J121" s="1"/>
  <c r="I122"/>
  <c r="I121" s="1"/>
  <c r="J115"/>
  <c r="J114" s="1"/>
  <c r="I115"/>
  <c r="I114" s="1"/>
  <c r="J97"/>
  <c r="I97"/>
  <c r="J99"/>
  <c r="I99"/>
  <c r="J101"/>
  <c r="I101"/>
  <c r="J103"/>
  <c r="I103"/>
  <c r="J105"/>
  <c r="I105"/>
  <c r="J87"/>
  <c r="I87"/>
  <c r="J83"/>
  <c r="I83"/>
  <c r="J75"/>
  <c r="J74" s="1"/>
  <c r="J68" s="1"/>
  <c r="I75"/>
  <c r="I74" s="1"/>
  <c r="I68" s="1"/>
  <c r="I42"/>
  <c r="J42"/>
  <c r="J96" l="1"/>
  <c r="I96"/>
  <c r="I120"/>
  <c r="J120"/>
  <c r="J339" l="1"/>
  <c r="I339"/>
  <c r="J330"/>
  <c r="I330"/>
  <c r="J257" l="1"/>
  <c r="I257"/>
  <c r="J131" l="1"/>
  <c r="J130" s="1"/>
  <c r="I131"/>
  <c r="I130" s="1"/>
  <c r="J127"/>
  <c r="J126" s="1"/>
  <c r="J125" s="1"/>
  <c r="I127"/>
  <c r="I126" s="1"/>
  <c r="I125" s="1"/>
  <c r="J118"/>
  <c r="J117" s="1"/>
  <c r="I118"/>
  <c r="I117" s="1"/>
  <c r="J93"/>
  <c r="I93"/>
  <c r="J24"/>
  <c r="J23" s="1"/>
  <c r="J22" s="1"/>
  <c r="I24"/>
  <c r="I23" s="1"/>
  <c r="I22" s="1"/>
  <c r="J324"/>
  <c r="J323" s="1"/>
  <c r="J322" s="1"/>
  <c r="J321" s="1"/>
  <c r="I324"/>
  <c r="I323" s="1"/>
  <c r="I322" s="1"/>
  <c r="I321" s="1"/>
  <c r="J311"/>
  <c r="J310" s="1"/>
  <c r="J309" s="1"/>
  <c r="J308" s="1"/>
  <c r="I311"/>
  <c r="I310" s="1"/>
  <c r="I309" s="1"/>
  <c r="I308" s="1"/>
  <c r="J184"/>
  <c r="J183" s="1"/>
  <c r="J182" s="1"/>
  <c r="J181" s="1"/>
  <c r="I184"/>
  <c r="I183" s="1"/>
  <c r="I182" s="1"/>
  <c r="I181" s="1"/>
  <c r="J338"/>
  <c r="J337" s="1"/>
  <c r="J336" s="1"/>
  <c r="J332"/>
  <c r="J329" s="1"/>
  <c r="J319"/>
  <c r="J317"/>
  <c r="J304"/>
  <c r="J302"/>
  <c r="J296"/>
  <c r="J293"/>
  <c r="J289"/>
  <c r="J288" s="1"/>
  <c r="J275"/>
  <c r="J272"/>
  <c r="J266"/>
  <c r="J262"/>
  <c r="J261" s="1"/>
  <c r="J255"/>
  <c r="J253"/>
  <c r="J249"/>
  <c r="J246"/>
  <c r="J242"/>
  <c r="J189"/>
  <c r="J188" s="1"/>
  <c r="J187" s="1"/>
  <c r="J165"/>
  <c r="J155"/>
  <c r="J154" s="1"/>
  <c r="J149"/>
  <c r="J148" s="1"/>
  <c r="J147" s="1"/>
  <c r="J146" s="1"/>
  <c r="J144"/>
  <c r="J143" s="1"/>
  <c r="J142" s="1"/>
  <c r="J139"/>
  <c r="J137"/>
  <c r="J135"/>
  <c r="J108"/>
  <c r="J107" s="1"/>
  <c r="J91"/>
  <c r="J85"/>
  <c r="J81"/>
  <c r="J63"/>
  <c r="J62" s="1"/>
  <c r="J57"/>
  <c r="J56" s="1"/>
  <c r="J48"/>
  <c r="J47" s="1"/>
  <c r="J46" s="1"/>
  <c r="J45" s="1"/>
  <c r="J41"/>
  <c r="J39"/>
  <c r="J36"/>
  <c r="J34"/>
  <c r="J31"/>
  <c r="J28"/>
  <c r="J20"/>
  <c r="J19" s="1"/>
  <c r="J17"/>
  <c r="J13"/>
  <c r="J12" s="1"/>
  <c r="J11" s="1"/>
  <c r="I338"/>
  <c r="I337" s="1"/>
  <c r="I336" s="1"/>
  <c r="I31"/>
  <c r="I39"/>
  <c r="I36"/>
  <c r="I34"/>
  <c r="I28"/>
  <c r="I317"/>
  <c r="I149"/>
  <c r="I148" s="1"/>
  <c r="I147" s="1"/>
  <c r="I146" s="1"/>
  <c r="I135"/>
  <c r="I242"/>
  <c r="I304"/>
  <c r="I41"/>
  <c r="I275"/>
  <c r="I137"/>
  <c r="I91"/>
  <c r="I293"/>
  <c r="I249"/>
  <c r="I253"/>
  <c r="I85"/>
  <c r="I57"/>
  <c r="I56" s="1"/>
  <c r="I266"/>
  <c r="I332"/>
  <c r="I329" s="1"/>
  <c r="I144"/>
  <c r="I143" s="1"/>
  <c r="I142" s="1"/>
  <c r="I13"/>
  <c r="I12" s="1"/>
  <c r="I11" s="1"/>
  <c r="I139"/>
  <c r="I302"/>
  <c r="I296"/>
  <c r="I289"/>
  <c r="I288" s="1"/>
  <c r="I262"/>
  <c r="I261" s="1"/>
  <c r="I255"/>
  <c r="I189"/>
  <c r="I188" s="1"/>
  <c r="I187" s="1"/>
  <c r="I108"/>
  <c r="I107" s="1"/>
  <c r="I81"/>
  <c r="I48"/>
  <c r="I47" s="1"/>
  <c r="I46" s="1"/>
  <c r="I45" s="1"/>
  <c r="I20"/>
  <c r="I19" s="1"/>
  <c r="I17"/>
  <c r="I319"/>
  <c r="I246"/>
  <c r="I272"/>
  <c r="I165"/>
  <c r="I155"/>
  <c r="I154" s="1"/>
  <c r="I63"/>
  <c r="I62" s="1"/>
  <c r="I77" l="1"/>
  <c r="I90"/>
  <c r="I89" s="1"/>
  <c r="I335"/>
  <c r="I334" s="1"/>
  <c r="J335"/>
  <c r="J334" s="1"/>
  <c r="J90"/>
  <c r="J89" s="1"/>
  <c r="J77"/>
  <c r="I110"/>
  <c r="J110"/>
  <c r="I61"/>
  <c r="I60" s="1"/>
  <c r="J61"/>
  <c r="J60" s="1"/>
  <c r="I260"/>
  <c r="J260"/>
  <c r="J265"/>
  <c r="J264" s="1"/>
  <c r="J186"/>
  <c r="I265"/>
  <c r="I264" s="1"/>
  <c r="I186"/>
  <c r="I315"/>
  <c r="I314" s="1"/>
  <c r="I313" s="1"/>
  <c r="I316"/>
  <c r="J33"/>
  <c r="J27" s="1"/>
  <c r="J26" s="1"/>
  <c r="I328"/>
  <c r="I327" s="1"/>
  <c r="I326" s="1"/>
  <c r="J292"/>
  <c r="J291" s="1"/>
  <c r="J129"/>
  <c r="J241"/>
  <c r="J240" s="1"/>
  <c r="J239" s="1"/>
  <c r="I241"/>
  <c r="I240" s="1"/>
  <c r="I239" s="1"/>
  <c r="J169"/>
  <c r="I169"/>
  <c r="I157"/>
  <c r="I33"/>
  <c r="J157"/>
  <c r="J315"/>
  <c r="J314" s="1"/>
  <c r="J313" s="1"/>
  <c r="I292"/>
  <c r="I291" s="1"/>
  <c r="J134"/>
  <c r="J328"/>
  <c r="J327" s="1"/>
  <c r="J326" s="1"/>
  <c r="I134"/>
  <c r="I301"/>
  <c r="I300" s="1"/>
  <c r="I299" s="1"/>
  <c r="J301"/>
  <c r="J300" s="1"/>
  <c r="J299" s="1"/>
  <c r="J316"/>
  <c r="I52"/>
  <c r="J16"/>
  <c r="J15" s="1"/>
  <c r="J52"/>
  <c r="I16"/>
  <c r="I15" s="1"/>
  <c r="J162" l="1"/>
  <c r="I162"/>
  <c r="I51"/>
  <c r="J51"/>
  <c r="J133"/>
  <c r="J124" s="1"/>
  <c r="I133"/>
  <c r="J10"/>
  <c r="I95"/>
  <c r="I67" s="1"/>
  <c r="J95"/>
  <c r="J67" s="1"/>
  <c r="I27"/>
  <c r="I26" s="1"/>
  <c r="I10" s="1"/>
  <c r="I259"/>
  <c r="J259"/>
  <c r="J153"/>
  <c r="J151" s="1"/>
  <c r="I153"/>
  <c r="I152" s="1"/>
  <c r="I151" s="1"/>
  <c r="J9" l="1"/>
  <c r="J342" s="1"/>
  <c r="J152"/>
  <c r="I124"/>
  <c r="I9" l="1"/>
  <c r="I342" s="1"/>
</calcChain>
</file>

<file path=xl/sharedStrings.xml><?xml version="1.0" encoding="utf-8"?>
<sst xmlns="http://schemas.openxmlformats.org/spreadsheetml/2006/main" count="750" uniqueCount="372">
  <si>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</si>
  <si>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</si>
  <si>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</si>
  <si>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</si>
  <si>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</si>
  <si>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</si>
  <si>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</si>
  <si>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</si>
  <si>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</si>
  <si>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</si>
  <si>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</si>
  <si>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</si>
  <si>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</si>
  <si>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</si>
  <si>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</si>
  <si>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</si>
  <si>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</si>
  <si>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</si>
  <si>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</si>
  <si>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</si>
  <si>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</si>
  <si>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</si>
  <si>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</si>
  <si>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</si>
  <si>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</si>
  <si>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</si>
  <si>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</si>
  <si>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</si>
  <si>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</si>
  <si>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</si>
  <si>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</si>
  <si>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</si>
  <si>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</si>
  <si>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</si>
  <si>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</si>
  <si>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</si>
  <si>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</si>
  <si>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</si>
  <si>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</si>
  <si>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</si>
  <si>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</si>
  <si>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</si>
  <si>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</si>
  <si>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</si>
  <si>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</si>
  <si>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</si>
  <si>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</si>
  <si>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</si>
  <si>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</si>
  <si>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</si>
  <si>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</si>
  <si>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</si>
  <si>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</si>
  <si>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</si>
  <si>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</si>
  <si>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</si>
  <si>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</si>
  <si>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</si>
  <si>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</si>
  <si>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</si>
  <si>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</si>
  <si>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</si>
  <si>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</si>
  <si>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</si>
  <si>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</si>
  <si>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</si>
  <si>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</si>
  <si>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</si>
  <si>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</si>
  <si>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</si>
  <si>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</si>
  <si>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</si>
  <si>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</si>
  <si>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</si>
  <si>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</si>
  <si>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</si>
  <si>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</si>
  <si>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</si>
  <si>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</si>
  <si>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</si>
  <si>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</si>
  <si>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</si>
  <si>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</si>
  <si>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</si>
  <si>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</si>
  <si>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</si>
  <si>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</si>
  <si>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</si>
  <si>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</si>
  <si>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</si>
  <si>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</si>
  <si>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</si>
  <si>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</si>
  <si>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</si>
  <si>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</si>
  <si>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</si>
  <si>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</si>
  <si>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</si>
  <si>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</si>
  <si>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</si>
  <si>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</si>
  <si>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</si>
  <si>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</si>
  <si>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</si>
  <si>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</si>
  <si>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</si>
  <si>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</si>
  <si>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</si>
  <si>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</si>
  <si>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</si>
  <si>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</si>
  <si>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</si>
  <si>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</si>
  <si>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</si>
  <si>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</si>
  <si>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</si>
  <si>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</si>
  <si>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</si>
  <si>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</si>
  <si>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</si>
  <si>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</si>
  <si>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</si>
  <si>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</si>
  <si>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0100622000</t>
  </si>
  <si>
    <t>0600000000</t>
  </si>
  <si>
    <t>0600122100</t>
  </si>
  <si>
    <t>2100042П00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</si>
  <si>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</si>
  <si>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</si>
  <si>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</si>
  <si>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</si>
  <si>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</si>
  <si>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</si>
  <si>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</si>
  <si>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</si>
  <si>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</si>
  <si>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</si>
  <si>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</si>
  <si>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</si>
  <si>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</si>
  <si>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</si>
  <si>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</si>
  <si>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</si>
  <si>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</si>
  <si>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</si>
  <si>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</si>
  <si>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</si>
  <si>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</si>
  <si>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</si>
  <si>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</si>
  <si>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</si>
  <si>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</si>
  <si>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</si>
  <si>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</si>
  <si>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</si>
  <si>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</si>
  <si>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</si>
  <si>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</si>
  <si>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</si>
  <si>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</si>
  <si>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</si>
  <si>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</si>
  <si>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</si>
  <si>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</si>
  <si>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</si>
  <si>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</si>
  <si>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</si>
  <si>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</si>
  <si>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</si>
  <si>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</si>
  <si>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</si>
  <si>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</si>
  <si>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</si>
  <si>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</si>
  <si>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</si>
  <si>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</si>
  <si>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</si>
  <si>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</si>
  <si>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</si>
  <si>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</si>
  <si>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</si>
  <si>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</si>
  <si>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</si>
  <si>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</si>
  <si>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Администрация Махнёвского муниципального образования</t>
  </si>
  <si>
    <t>Приложение № 7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</si>
  <si>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</si>
  <si>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</si>
  <si>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</si>
  <si>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</si>
  <si>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</si>
  <si>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</si>
  <si>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</si>
  <si>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</si>
  <si>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</si>
  <si>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</si>
  <si>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</si>
  <si>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</si>
  <si>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</si>
  <si>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</si>
  <si>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</si>
  <si>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</si>
  <si>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</si>
  <si>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</si>
  <si>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</si>
  <si>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</si>
  <si>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</si>
  <si>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</si>
  <si>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</si>
  <si>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Обеспечение деятельности обслуживающего пресонала учреждений культуры</t>
  </si>
  <si>
    <t>1700626600</t>
  </si>
  <si>
    <t>2900000000</t>
  </si>
  <si>
    <t>2500000000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</si>
  <si>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</si>
  <si>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</si>
  <si>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</si>
  <si>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</si>
  <si>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0100120013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</si>
  <si>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</si>
  <si>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</si>
  <si>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630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</si>
  <si>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</si>
  <si>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</si>
  <si>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</si>
  <si>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0800000000</t>
  </si>
  <si>
    <t>0800022100</t>
  </si>
  <si>
    <t>0800122110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</si>
  <si>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</si>
  <si>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</si>
  <si>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</si>
  <si>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</si>
  <si>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</si>
  <si>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</si>
  <si>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</si>
  <si>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</si>
  <si>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</si>
  <si>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</si>
  <si>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</si>
  <si>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</si>
  <si>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</si>
  <si>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0900620106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</si>
  <si>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</si>
  <si>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</si>
  <si>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</si>
  <si>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</si>
  <si>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1400000000</t>
  </si>
  <si>
    <t>1200000000</t>
  </si>
  <si>
    <t>2600000000</t>
  </si>
  <si>
    <t xml:space="preserve">Муниципальная программа «Защита прав потребителей в Махнёвском муниципальном образовании на 2018-2024 годы» 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</si>
  <si>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</si>
  <si>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</si>
  <si>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3100000000</t>
  </si>
  <si>
    <t>3100020100</t>
  </si>
  <si>
    <t>3100120100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</si>
  <si>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</si>
  <si>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</si>
  <si>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</si>
  <si>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</si>
  <si>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</si>
  <si>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</si>
  <si>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</si>
  <si>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</si>
  <si>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</si>
  <si>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</si>
  <si>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</si>
  <si>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</si>
  <si>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</si>
  <si>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</si>
  <si>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</si>
  <si>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</si>
  <si>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1600700000</t>
  </si>
  <si>
    <t>1600745500</t>
  </si>
  <si>
    <t>1800149100</t>
  </si>
  <si>
    <t>1800249200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</si>
  <si>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</si>
  <si>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</si>
  <si>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</si>
  <si>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</si>
  <si>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Субсидии автономным учреждениям на иные цели</t>
  </si>
  <si>
    <t>622</t>
  </si>
  <si>
    <t>Субсидии бюджетным учреждениям</t>
  </si>
  <si>
    <t>610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</si>
  <si>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</si>
  <si>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</si>
  <si>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</si>
  <si>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</si>
  <si>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</si>
  <si>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2900100000</t>
  </si>
  <si>
    <t>2900121300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</si>
  <si>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</si>
  <si>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</si>
  <si>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</si>
  <si>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</si>
  <si>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</si>
  <si>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</si>
  <si>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</si>
  <si>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</si>
  <si>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</si>
  <si>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</si>
  <si>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</si>
  <si>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</si>
  <si>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</si>
  <si>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1200323130</t>
  </si>
  <si>
    <t>1300642700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</si>
  <si>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</si>
  <si>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</si>
  <si>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</si>
  <si>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</si>
  <si>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>3400120700</t>
  </si>
  <si>
    <t>3400220700</t>
  </si>
  <si>
    <t>Другие вопросы в области образования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</si>
  <si>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</si>
  <si>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</si>
  <si>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</si>
  <si>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>Сумма                    тыс. руб. на 2022 год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</si>
  <si>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</si>
  <si>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</si>
  <si>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</si>
  <si>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</si>
  <si>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3300221502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</si>
  <si>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</si>
  <si>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</si>
  <si>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</si>
  <si>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</si>
  <si>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</si>
  <si>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Муниципальная программа "Обеспечение жильем молодых семей на территории Свердловской области на 2018 – 2024 годы"</t>
  </si>
  <si>
    <t>1600300000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</si>
  <si>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2022 и 2023 годы </t>
  </si>
  <si>
    <t>Сумма                    тыс. руб. на 2023 год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</si>
  <si>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</si>
  <si>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Гражданская оборона</t>
  </si>
  <si>
    <t>Выполнение работ по предотвращению чрезвычайных ситуаций</t>
  </si>
  <si>
    <t>0500120100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</si>
  <si>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</si>
  <si>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</si>
  <si>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</si>
  <si>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</si>
  <si>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</si>
  <si>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26001S3800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</si>
  <si>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</si>
  <si>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</si>
  <si>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</si>
  <si>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1600100000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</si>
  <si>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</si>
  <si>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2400025400</t>
  </si>
  <si>
    <t>1600600000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</si>
  <si>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</si>
  <si>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</si>
  <si>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1600900000</t>
  </si>
  <si>
    <t>16009S8700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</si>
  <si>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</si>
  <si>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</si>
  <si>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</si>
  <si>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</si>
  <si>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</si>
  <si>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</si>
  <si>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</si>
  <si>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</si>
  <si>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</si>
  <si>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</si>
  <si>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1500000000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</si>
  <si>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</si>
  <si>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</si>
  <si>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16005L3040</t>
  </si>
  <si>
    <t>Глава Махнёвского муниципального образования                                                                        А.C. Корелин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</si>
  <si>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</si>
  <si>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0900120101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</si>
  <si>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</si>
  <si>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1600353030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</si>
  <si>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</si>
  <si>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</si>
  <si>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 xml:space="preserve"> от 25.03. 2021 № 45    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</si>
</sst>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color rgb="FFFF0000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0" fillId="3" borderId="0" xfId="0" applyFill="1"/>
    <xf numFmtId="0" fontId="0" fillId="2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 shrinkToFit="1"/>
    </xf>
    <xf numFmtId="0" fontId="4" fillId="0" borderId="0" xfId="0" applyFont="1"/>
    <xf numFmtId="0" fontId="4" fillId="0" borderId="0" xfId="0" applyFont="1" applyAlignment="1">
      <alignment horizontal="right" vertical="center" wrapText="1" shrinkToFi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/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textRotation="90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shrinkToFit="1"/>
    </xf>
    <xf numFmtId="165" fontId="4" fillId="3" borderId="3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 shrinkToFit="1"/>
    </xf>
    <xf numFmtId="0" fontId="11" fillId="0" borderId="0" xfId="0" applyFont="1" applyAlignment="1"/>
    <xf numFmtId="0" fontId="14" fillId="0" borderId="0" xfId="0" applyFont="1" applyAlignment="1"/>
    <xf numFmtId="0" fontId="4" fillId="0" borderId="0" xfId="0" applyFont="1" applyAlignment="1">
      <alignment horizontal="right" vertical="center" wrapText="1"/>
    </xf>
    <xf numFmtId="0" fontId="5" fillId="0" borderId="4" xfId="0" applyFont="1" applyFill="1" applyBorder="1" applyAlignment="1"/>
    <xf numFmtId="0" fontId="4" fillId="0" borderId="5" xfId="0" applyFont="1" applyBorder="1" applyAlignment="1"/>
    <xf numFmtId="0" fontId="11" fillId="0" borderId="6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6"/>
  <sheetViews>
    <sheetView tabSelected="1" zoomScaleNormal="100" workbookViewId="0">
      <selection activeCell="C4" sqref="C4:J4"/>
    </sheetView>
  </sheetViews>
  <sheetFormatPr defaultRowHeight="12.75"/>
  <cols>
    <col min="1" max="1" width="4.28515625" customWidth="1"/>
    <col min="2" max="2" width="61.5703125" style="4" customWidth="1"/>
    <col min="3" max="3" width="4.5703125" style="3" customWidth="1"/>
    <col min="4" max="4" width="7.7109375" style="5" customWidth="1"/>
    <col min="5" max="5" width="12" style="5" customWidth="1"/>
    <col min="6" max="6" width="7" style="5" customWidth="1"/>
    <col min="7" max="7" width="9.5703125" style="2" hidden="1" customWidth="1"/>
    <col min="8" max="8" width="0" hidden="1" customWidth="1"/>
    <col min="9" max="10" width="12.140625" style="1" customWidth="1"/>
  </cols>
  <sheetData>
    <row r="1" spans="1:11" ht="12.75" customHeight="1">
      <c r="A1" s="6"/>
      <c r="B1" s="7"/>
      <c r="C1" s="84" t="s">
        <v>185</v>
      </c>
      <c r="D1" s="84"/>
      <c r="E1" s="84"/>
      <c r="F1" s="84"/>
      <c r="G1" s="84"/>
      <c r="H1" s="84"/>
      <c r="I1" s="84"/>
      <c r="J1" s="84"/>
      <c r="K1" s="8"/>
    </row>
    <row r="2" spans="1:11" ht="12.75" customHeight="1">
      <c r="A2" s="6"/>
      <c r="B2" s="7"/>
      <c r="C2" s="84" t="s">
        <v>27</v>
      </c>
      <c r="D2" s="84"/>
      <c r="E2" s="84"/>
      <c r="F2" s="84"/>
      <c r="G2" s="84"/>
      <c r="H2" s="84"/>
      <c r="I2" s="84"/>
      <c r="J2" s="84"/>
      <c r="K2" s="8"/>
    </row>
    <row r="3" spans="1:11" ht="12.75" customHeight="1">
      <c r="A3" s="6"/>
      <c r="B3" s="7"/>
      <c r="C3" s="84" t="s">
        <v>48</v>
      </c>
      <c r="D3" s="84"/>
      <c r="E3" s="84"/>
      <c r="F3" s="84"/>
      <c r="G3" s="84"/>
      <c r="H3" s="84"/>
      <c r="I3" s="84"/>
      <c r="J3" s="84"/>
      <c r="K3" s="8"/>
    </row>
    <row r="4" spans="1:11" ht="12.75" customHeight="1">
      <c r="A4" s="6"/>
      <c r="B4" s="7"/>
      <c r="C4" s="84" t="s">
        <v>371</v>
      </c>
      <c r="D4" s="84"/>
      <c r="E4" s="84"/>
      <c r="F4" s="84"/>
      <c r="G4" s="84"/>
      <c r="H4" s="84"/>
      <c r="I4" s="84"/>
      <c r="J4" s="84"/>
      <c r="K4" s="8"/>
    </row>
    <row r="5" spans="1:11" ht="0.75" customHeight="1">
      <c r="A5" s="6"/>
      <c r="B5" s="9"/>
      <c r="C5" s="10"/>
      <c r="D5" s="10"/>
      <c r="E5" s="10"/>
      <c r="F5" s="10"/>
      <c r="G5" s="10"/>
      <c r="H5" s="10"/>
      <c r="I5" s="11"/>
      <c r="J5" s="11"/>
      <c r="K5" s="8"/>
    </row>
    <row r="6" spans="1:11" ht="38.25" customHeight="1">
      <c r="A6" s="87" t="s">
        <v>327</v>
      </c>
      <c r="B6" s="87"/>
      <c r="C6" s="87"/>
      <c r="D6" s="87"/>
      <c r="E6" s="87"/>
      <c r="F6" s="87"/>
      <c r="G6" s="87"/>
      <c r="H6" s="87"/>
      <c r="I6" s="87"/>
      <c r="J6" s="88"/>
      <c r="K6" s="8"/>
    </row>
    <row r="7" spans="1:11" ht="54.75">
      <c r="A7" s="12" t="s">
        <v>0</v>
      </c>
      <c r="B7" s="13" t="s">
        <v>93</v>
      </c>
      <c r="C7" s="14" t="s">
        <v>42</v>
      </c>
      <c r="D7" s="14" t="s">
        <v>1</v>
      </c>
      <c r="E7" s="14" t="s">
        <v>2</v>
      </c>
      <c r="F7" s="14" t="s">
        <v>3</v>
      </c>
      <c r="G7" s="15" t="s">
        <v>43</v>
      </c>
      <c r="H7" s="16" t="s">
        <v>43</v>
      </c>
      <c r="I7" s="13" t="s">
        <v>314</v>
      </c>
      <c r="J7" s="13" t="s">
        <v>328</v>
      </c>
      <c r="K7" s="8"/>
    </row>
    <row r="8" spans="1:11">
      <c r="A8" s="17"/>
      <c r="B8" s="13"/>
      <c r="C8" s="18"/>
      <c r="D8" s="18"/>
      <c r="E8" s="18"/>
      <c r="F8" s="18"/>
      <c r="G8" s="16"/>
      <c r="H8" s="16"/>
      <c r="I8" s="16"/>
      <c r="J8" s="16"/>
      <c r="K8" s="8"/>
    </row>
    <row r="9" spans="1:11" ht="31.5" customHeight="1">
      <c r="A9" s="19">
        <v>1</v>
      </c>
      <c r="B9" s="20" t="s">
        <v>184</v>
      </c>
      <c r="C9" s="19">
        <v>901</v>
      </c>
      <c r="D9" s="19"/>
      <c r="E9" s="19"/>
      <c r="F9" s="21"/>
      <c r="G9" s="21"/>
      <c r="H9" s="21"/>
      <c r="I9" s="15">
        <f>SUM(I10+I45+I51+I67+I124+I146+I151+I239+I259+I299+I308)</f>
        <v>484968.9</v>
      </c>
      <c r="J9" s="15">
        <f>SUM(J10+J45+J51+J67+J124+J146+J151+J239+J259+J299+J308)</f>
        <v>490360.7</v>
      </c>
      <c r="K9" s="8"/>
    </row>
    <row r="10" spans="1:11" ht="12.75" customHeight="1">
      <c r="A10" s="19">
        <v>2</v>
      </c>
      <c r="B10" s="13" t="s">
        <v>4</v>
      </c>
      <c r="C10" s="19">
        <v>901</v>
      </c>
      <c r="D10" s="22">
        <v>100</v>
      </c>
      <c r="E10" s="23"/>
      <c r="F10" s="24"/>
      <c r="G10" s="25"/>
      <c r="H10" s="25"/>
      <c r="I10" s="26">
        <f>SUM(I11+I15+I22+I26)</f>
        <v>42896.3</v>
      </c>
      <c r="J10" s="26">
        <f>SUM(J11+J15+J22+J26)</f>
        <v>47529</v>
      </c>
      <c r="K10" s="8"/>
    </row>
    <row r="11" spans="1:11" ht="25.5" customHeight="1">
      <c r="A11" s="19">
        <v>3</v>
      </c>
      <c r="B11" s="13" t="s">
        <v>102</v>
      </c>
      <c r="C11" s="19">
        <v>901</v>
      </c>
      <c r="D11" s="22">
        <v>102</v>
      </c>
      <c r="E11" s="23"/>
      <c r="F11" s="24"/>
      <c r="G11" s="25"/>
      <c r="H11" s="25"/>
      <c r="I11" s="26">
        <f t="shared" ref="I11:J13" si="0">SUM(I12)</f>
        <v>1539</v>
      </c>
      <c r="J11" s="26">
        <f t="shared" si="0"/>
        <v>1539</v>
      </c>
      <c r="K11" s="8"/>
    </row>
    <row r="12" spans="1:11" ht="18.75" customHeight="1">
      <c r="A12" s="19">
        <v>4</v>
      </c>
      <c r="B12" s="13" t="s">
        <v>53</v>
      </c>
      <c r="C12" s="19">
        <v>901</v>
      </c>
      <c r="D12" s="22">
        <v>102</v>
      </c>
      <c r="E12" s="23">
        <v>7000000000</v>
      </c>
      <c r="F12" s="24"/>
      <c r="G12" s="25"/>
      <c r="H12" s="25"/>
      <c r="I12" s="26">
        <f t="shared" si="0"/>
        <v>1539</v>
      </c>
      <c r="J12" s="26">
        <f t="shared" si="0"/>
        <v>1539</v>
      </c>
      <c r="K12" s="8"/>
    </row>
    <row r="13" spans="1:11" ht="16.5" customHeight="1">
      <c r="A13" s="19">
        <v>5</v>
      </c>
      <c r="B13" s="13" t="s">
        <v>100</v>
      </c>
      <c r="C13" s="19">
        <v>901</v>
      </c>
      <c r="D13" s="22">
        <v>102</v>
      </c>
      <c r="E13" s="23">
        <v>7000121100</v>
      </c>
      <c r="F13" s="24"/>
      <c r="G13" s="25"/>
      <c r="H13" s="25"/>
      <c r="I13" s="26">
        <f t="shared" si="0"/>
        <v>1539</v>
      </c>
      <c r="J13" s="26">
        <f t="shared" si="0"/>
        <v>1539</v>
      </c>
      <c r="K13" s="8"/>
    </row>
    <row r="14" spans="1:11" ht="25.5" customHeight="1">
      <c r="A14" s="19">
        <v>6</v>
      </c>
      <c r="B14" s="27" t="s">
        <v>169</v>
      </c>
      <c r="C14" s="21">
        <v>901</v>
      </c>
      <c r="D14" s="28">
        <v>102</v>
      </c>
      <c r="E14" s="24">
        <v>7000121100</v>
      </c>
      <c r="F14" s="24">
        <v>120</v>
      </c>
      <c r="G14" s="25"/>
      <c r="H14" s="25"/>
      <c r="I14" s="29">
        <v>1539</v>
      </c>
      <c r="J14" s="29">
        <v>1539</v>
      </c>
      <c r="K14" s="8"/>
    </row>
    <row r="15" spans="1:11" ht="38.25" customHeight="1">
      <c r="A15" s="19">
        <v>7</v>
      </c>
      <c r="B15" s="13" t="s">
        <v>25</v>
      </c>
      <c r="C15" s="19">
        <v>901</v>
      </c>
      <c r="D15" s="30">
        <v>104</v>
      </c>
      <c r="E15" s="31"/>
      <c r="F15" s="32"/>
      <c r="G15" s="33"/>
      <c r="H15" s="33"/>
      <c r="I15" s="34">
        <f>I16</f>
        <v>19647.2</v>
      </c>
      <c r="J15" s="34">
        <f>J16</f>
        <v>19647.2</v>
      </c>
      <c r="K15" s="8"/>
    </row>
    <row r="16" spans="1:11" ht="22.5" customHeight="1">
      <c r="A16" s="19">
        <v>8</v>
      </c>
      <c r="B16" s="13" t="s">
        <v>53</v>
      </c>
      <c r="C16" s="19">
        <v>901</v>
      </c>
      <c r="D16" s="30">
        <v>104</v>
      </c>
      <c r="E16" s="31" t="s">
        <v>104</v>
      </c>
      <c r="F16" s="32"/>
      <c r="G16" s="33"/>
      <c r="H16" s="33"/>
      <c r="I16" s="34">
        <f>SUM(I17+I19)</f>
        <v>19647.2</v>
      </c>
      <c r="J16" s="34">
        <f>SUM(J17+J19)</f>
        <v>19647.2</v>
      </c>
      <c r="K16" s="8"/>
    </row>
    <row r="17" spans="1:11" ht="25.5" customHeight="1">
      <c r="A17" s="19">
        <v>9</v>
      </c>
      <c r="B17" s="13" t="s">
        <v>54</v>
      </c>
      <c r="C17" s="19">
        <v>901</v>
      </c>
      <c r="D17" s="30">
        <v>104</v>
      </c>
      <c r="E17" s="31" t="s">
        <v>104</v>
      </c>
      <c r="F17" s="32"/>
      <c r="G17" s="33"/>
      <c r="H17" s="33"/>
      <c r="I17" s="34">
        <f>I18</f>
        <v>15434.2</v>
      </c>
      <c r="J17" s="34">
        <f>J18</f>
        <v>15434.2</v>
      </c>
      <c r="K17" s="8"/>
    </row>
    <row r="18" spans="1:11" ht="25.5" customHeight="1">
      <c r="A18" s="19">
        <v>10</v>
      </c>
      <c r="B18" s="27" t="s">
        <v>169</v>
      </c>
      <c r="C18" s="21">
        <v>901</v>
      </c>
      <c r="D18" s="35">
        <v>104</v>
      </c>
      <c r="E18" s="32" t="s">
        <v>104</v>
      </c>
      <c r="F18" s="32" t="s">
        <v>38</v>
      </c>
      <c r="G18" s="33"/>
      <c r="H18" s="33"/>
      <c r="I18" s="36">
        <v>15434.2</v>
      </c>
      <c r="J18" s="36">
        <v>15434.2</v>
      </c>
      <c r="K18" s="8"/>
    </row>
    <row r="19" spans="1:11" ht="12.75" customHeight="1">
      <c r="A19" s="19">
        <v>11</v>
      </c>
      <c r="B19" s="13" t="s">
        <v>53</v>
      </c>
      <c r="C19" s="19">
        <v>901</v>
      </c>
      <c r="D19" s="30">
        <v>104</v>
      </c>
      <c r="E19" s="31" t="s">
        <v>105</v>
      </c>
      <c r="F19" s="31"/>
      <c r="G19" s="33"/>
      <c r="H19" s="33"/>
      <c r="I19" s="34">
        <f>I20</f>
        <v>4213</v>
      </c>
      <c r="J19" s="34">
        <f>J20</f>
        <v>4213</v>
      </c>
      <c r="K19" s="8"/>
    </row>
    <row r="20" spans="1:11" ht="25.5" customHeight="1">
      <c r="A20" s="19">
        <v>12</v>
      </c>
      <c r="B20" s="13" t="s">
        <v>55</v>
      </c>
      <c r="C20" s="19">
        <v>901</v>
      </c>
      <c r="D20" s="30">
        <v>104</v>
      </c>
      <c r="E20" s="31" t="s">
        <v>106</v>
      </c>
      <c r="F20" s="31"/>
      <c r="G20" s="33"/>
      <c r="H20" s="33"/>
      <c r="I20" s="34">
        <f>I21</f>
        <v>4213</v>
      </c>
      <c r="J20" s="34">
        <f>J21</f>
        <v>4213</v>
      </c>
      <c r="K20" s="8"/>
    </row>
    <row r="21" spans="1:11" ht="13.5" customHeight="1">
      <c r="A21" s="19">
        <v>13</v>
      </c>
      <c r="B21" s="27" t="s">
        <v>169</v>
      </c>
      <c r="C21" s="21">
        <v>901</v>
      </c>
      <c r="D21" s="35">
        <v>104</v>
      </c>
      <c r="E21" s="32" t="s">
        <v>106</v>
      </c>
      <c r="F21" s="32" t="s">
        <v>38</v>
      </c>
      <c r="G21" s="33"/>
      <c r="H21" s="33"/>
      <c r="I21" s="36">
        <v>4213</v>
      </c>
      <c r="J21" s="36">
        <v>4213</v>
      </c>
      <c r="K21" s="8"/>
    </row>
    <row r="22" spans="1:11" ht="13.5" customHeight="1">
      <c r="A22" s="19">
        <v>14</v>
      </c>
      <c r="B22" s="13" t="s">
        <v>188</v>
      </c>
      <c r="C22" s="19">
        <v>901</v>
      </c>
      <c r="D22" s="30">
        <v>105</v>
      </c>
      <c r="E22" s="31"/>
      <c r="F22" s="31"/>
      <c r="G22" s="37"/>
      <c r="H22" s="37"/>
      <c r="I22" s="34">
        <f t="shared" ref="I22:J24" si="1">SUM(I23)</f>
        <v>18.2</v>
      </c>
      <c r="J22" s="34">
        <f t="shared" si="1"/>
        <v>2.5</v>
      </c>
      <c r="K22" s="8"/>
    </row>
    <row r="23" spans="1:11" ht="20.25" customHeight="1">
      <c r="A23" s="19">
        <v>15</v>
      </c>
      <c r="B23" s="13" t="s">
        <v>53</v>
      </c>
      <c r="C23" s="19">
        <v>901</v>
      </c>
      <c r="D23" s="30">
        <v>105</v>
      </c>
      <c r="E23" s="31" t="s">
        <v>105</v>
      </c>
      <c r="F23" s="31"/>
      <c r="G23" s="37"/>
      <c r="H23" s="37"/>
      <c r="I23" s="34">
        <f t="shared" si="1"/>
        <v>18.2</v>
      </c>
      <c r="J23" s="34">
        <f t="shared" si="1"/>
        <v>2.5</v>
      </c>
      <c r="K23" s="8"/>
    </row>
    <row r="24" spans="1:11" ht="84.75" customHeight="1">
      <c r="A24" s="19">
        <v>16</v>
      </c>
      <c r="B24" s="38" t="s">
        <v>215</v>
      </c>
      <c r="C24" s="19">
        <v>901</v>
      </c>
      <c r="D24" s="30">
        <v>105</v>
      </c>
      <c r="E24" s="31" t="s">
        <v>189</v>
      </c>
      <c r="F24" s="31"/>
      <c r="G24" s="37"/>
      <c r="H24" s="37"/>
      <c r="I24" s="34">
        <f t="shared" si="1"/>
        <v>18.2</v>
      </c>
      <c r="J24" s="34">
        <f t="shared" si="1"/>
        <v>2.5</v>
      </c>
      <c r="K24" s="8"/>
    </row>
    <row r="25" spans="1:11" ht="29.25" customHeight="1">
      <c r="A25" s="19">
        <v>17</v>
      </c>
      <c r="B25" s="27" t="s">
        <v>168</v>
      </c>
      <c r="C25" s="21">
        <v>901</v>
      </c>
      <c r="D25" s="35">
        <v>105</v>
      </c>
      <c r="E25" s="32" t="s">
        <v>189</v>
      </c>
      <c r="F25" s="32" t="s">
        <v>57</v>
      </c>
      <c r="G25" s="33"/>
      <c r="H25" s="33"/>
      <c r="I25" s="36">
        <v>18.2</v>
      </c>
      <c r="J25" s="36">
        <v>2.5</v>
      </c>
      <c r="K25" s="8"/>
    </row>
    <row r="26" spans="1:11" ht="22.5" customHeight="1">
      <c r="A26" s="19">
        <v>18</v>
      </c>
      <c r="B26" s="13" t="s">
        <v>21</v>
      </c>
      <c r="C26" s="19">
        <v>901</v>
      </c>
      <c r="D26" s="30">
        <v>113</v>
      </c>
      <c r="E26" s="31"/>
      <c r="F26" s="32"/>
      <c r="G26" s="33"/>
      <c r="H26" s="33"/>
      <c r="I26" s="34">
        <f>SUM(I27+I41)</f>
        <v>21691.899999999998</v>
      </c>
      <c r="J26" s="34">
        <f>SUM(J27+J41)</f>
        <v>26340.3</v>
      </c>
      <c r="K26" s="8"/>
    </row>
    <row r="27" spans="1:11" ht="44.25" customHeight="1">
      <c r="A27" s="19">
        <v>19</v>
      </c>
      <c r="B27" s="13" t="s">
        <v>290</v>
      </c>
      <c r="C27" s="19">
        <v>901</v>
      </c>
      <c r="D27" s="30">
        <v>113</v>
      </c>
      <c r="E27" s="31" t="s">
        <v>112</v>
      </c>
      <c r="F27" s="32"/>
      <c r="G27" s="33"/>
      <c r="H27" s="33"/>
      <c r="I27" s="34">
        <f>SUM(I28+I31+I33+I39)</f>
        <v>21407.8</v>
      </c>
      <c r="J27" s="34">
        <f>SUM(J28+J31+J33+J39)</f>
        <v>26117</v>
      </c>
      <c r="K27" s="8"/>
    </row>
    <row r="28" spans="1:11" ht="30.75" customHeight="1">
      <c r="A28" s="19">
        <v>20</v>
      </c>
      <c r="B28" s="39" t="s">
        <v>59</v>
      </c>
      <c r="C28" s="19">
        <v>901</v>
      </c>
      <c r="D28" s="30">
        <v>113</v>
      </c>
      <c r="E28" s="31" t="s">
        <v>113</v>
      </c>
      <c r="F28" s="32"/>
      <c r="G28" s="33"/>
      <c r="H28" s="33"/>
      <c r="I28" s="34">
        <f>SUM(I29:I30)</f>
        <v>20700</v>
      </c>
      <c r="J28" s="34">
        <f>SUM(J29:J30)</f>
        <v>25566.7</v>
      </c>
      <c r="K28" s="8"/>
    </row>
    <row r="29" spans="1:11" ht="28.5" customHeight="1">
      <c r="A29" s="19">
        <v>21</v>
      </c>
      <c r="B29" s="40" t="s">
        <v>60</v>
      </c>
      <c r="C29" s="21">
        <v>901</v>
      </c>
      <c r="D29" s="35">
        <v>113</v>
      </c>
      <c r="E29" s="32" t="s">
        <v>113</v>
      </c>
      <c r="F29" s="32" t="s">
        <v>32</v>
      </c>
      <c r="G29" s="33"/>
      <c r="H29" s="33"/>
      <c r="I29" s="36">
        <v>19393.3</v>
      </c>
      <c r="J29" s="36">
        <v>20187.2</v>
      </c>
      <c r="K29" s="8"/>
    </row>
    <row r="30" spans="1:11" ht="18.75" customHeight="1">
      <c r="A30" s="19">
        <v>22</v>
      </c>
      <c r="B30" s="27" t="s">
        <v>168</v>
      </c>
      <c r="C30" s="21">
        <v>901</v>
      </c>
      <c r="D30" s="35">
        <v>113</v>
      </c>
      <c r="E30" s="32" t="s">
        <v>113</v>
      </c>
      <c r="F30" s="32" t="s">
        <v>57</v>
      </c>
      <c r="G30" s="33"/>
      <c r="H30" s="33"/>
      <c r="I30" s="36">
        <v>1306.7</v>
      </c>
      <c r="J30" s="36">
        <v>5379.5</v>
      </c>
      <c r="K30" s="8"/>
    </row>
    <row r="31" spans="1:11" ht="41.25" customHeight="1">
      <c r="A31" s="19">
        <v>23</v>
      </c>
      <c r="B31" s="39" t="s">
        <v>171</v>
      </c>
      <c r="C31" s="19">
        <v>901</v>
      </c>
      <c r="D31" s="30">
        <v>113</v>
      </c>
      <c r="E31" s="31" t="s">
        <v>217</v>
      </c>
      <c r="F31" s="31"/>
      <c r="G31" s="37"/>
      <c r="H31" s="37"/>
      <c r="I31" s="34">
        <f>SUM(I32)</f>
        <v>537.79999999999995</v>
      </c>
      <c r="J31" s="34">
        <f>SUM(J32)</f>
        <v>375.5</v>
      </c>
      <c r="K31" s="8"/>
    </row>
    <row r="32" spans="1:11" ht="27" customHeight="1">
      <c r="A32" s="19">
        <v>24</v>
      </c>
      <c r="B32" s="27" t="s">
        <v>168</v>
      </c>
      <c r="C32" s="21">
        <v>901</v>
      </c>
      <c r="D32" s="35">
        <v>113</v>
      </c>
      <c r="E32" s="32" t="s">
        <v>217</v>
      </c>
      <c r="F32" s="32" t="s">
        <v>57</v>
      </c>
      <c r="G32" s="33"/>
      <c r="H32" s="33"/>
      <c r="I32" s="36">
        <f>935-397.2</f>
        <v>537.79999999999995</v>
      </c>
      <c r="J32" s="36">
        <f>972.8-597.3</f>
        <v>375.5</v>
      </c>
      <c r="K32" s="8"/>
    </row>
    <row r="33" spans="1:11" ht="45.75" customHeight="1">
      <c r="A33" s="19">
        <v>25</v>
      </c>
      <c r="B33" s="39" t="s">
        <v>61</v>
      </c>
      <c r="C33" s="19">
        <v>901</v>
      </c>
      <c r="D33" s="30">
        <v>113</v>
      </c>
      <c r="E33" s="31" t="s">
        <v>218</v>
      </c>
      <c r="F33" s="32"/>
      <c r="G33" s="33"/>
      <c r="H33" s="33"/>
      <c r="I33" s="34">
        <f>I34+I36</f>
        <v>120</v>
      </c>
      <c r="J33" s="34">
        <f>J34+J36</f>
        <v>124.8</v>
      </c>
      <c r="K33" s="8"/>
    </row>
    <row r="34" spans="1:11" ht="67.5" customHeight="1">
      <c r="A34" s="19">
        <v>26</v>
      </c>
      <c r="B34" s="39" t="s">
        <v>62</v>
      </c>
      <c r="C34" s="19">
        <v>901</v>
      </c>
      <c r="D34" s="30">
        <v>113</v>
      </c>
      <c r="E34" s="31" t="s">
        <v>114</v>
      </c>
      <c r="F34" s="32"/>
      <c r="G34" s="33"/>
      <c r="H34" s="33"/>
      <c r="I34" s="34">
        <f>I35</f>
        <v>0.2</v>
      </c>
      <c r="J34" s="34">
        <f>J35</f>
        <v>0.2</v>
      </c>
      <c r="K34" s="8"/>
    </row>
    <row r="35" spans="1:11" ht="38.25" customHeight="1">
      <c r="A35" s="19">
        <v>27</v>
      </c>
      <c r="B35" s="27" t="s">
        <v>168</v>
      </c>
      <c r="C35" s="21">
        <v>901</v>
      </c>
      <c r="D35" s="35">
        <v>113</v>
      </c>
      <c r="E35" s="32" t="s">
        <v>114</v>
      </c>
      <c r="F35" s="32" t="s">
        <v>57</v>
      </c>
      <c r="G35" s="33"/>
      <c r="H35" s="33"/>
      <c r="I35" s="36">
        <v>0.2</v>
      </c>
      <c r="J35" s="36">
        <v>0.2</v>
      </c>
      <c r="K35" s="8"/>
    </row>
    <row r="36" spans="1:11" ht="33.75" customHeight="1">
      <c r="A36" s="19">
        <v>28</v>
      </c>
      <c r="B36" s="39" t="s">
        <v>63</v>
      </c>
      <c r="C36" s="19">
        <v>901</v>
      </c>
      <c r="D36" s="30">
        <v>113</v>
      </c>
      <c r="E36" s="31" t="s">
        <v>115</v>
      </c>
      <c r="F36" s="32"/>
      <c r="G36" s="33"/>
      <c r="H36" s="33"/>
      <c r="I36" s="34">
        <f>I37+I38</f>
        <v>119.8</v>
      </c>
      <c r="J36" s="34">
        <f>J37+J38</f>
        <v>124.6</v>
      </c>
      <c r="K36" s="8"/>
    </row>
    <row r="37" spans="1:11" ht="25.5" customHeight="1">
      <c r="A37" s="19">
        <v>29</v>
      </c>
      <c r="B37" s="27" t="s">
        <v>169</v>
      </c>
      <c r="C37" s="21">
        <v>901</v>
      </c>
      <c r="D37" s="35">
        <v>113</v>
      </c>
      <c r="E37" s="32" t="s">
        <v>115</v>
      </c>
      <c r="F37" s="32" t="s">
        <v>38</v>
      </c>
      <c r="G37" s="33"/>
      <c r="H37" s="33"/>
      <c r="I37" s="36">
        <v>78.3</v>
      </c>
      <c r="J37" s="36">
        <v>78.3</v>
      </c>
      <c r="K37" s="8"/>
    </row>
    <row r="38" spans="1:11" ht="27.75" customHeight="1">
      <c r="A38" s="19">
        <v>30</v>
      </c>
      <c r="B38" s="27" t="s">
        <v>168</v>
      </c>
      <c r="C38" s="21">
        <v>901</v>
      </c>
      <c r="D38" s="35">
        <v>113</v>
      </c>
      <c r="E38" s="32" t="s">
        <v>115</v>
      </c>
      <c r="F38" s="32" t="s">
        <v>57</v>
      </c>
      <c r="G38" s="33"/>
      <c r="H38" s="33"/>
      <c r="I38" s="36">
        <v>41.5</v>
      </c>
      <c r="J38" s="36">
        <v>46.3</v>
      </c>
      <c r="K38" s="8"/>
    </row>
    <row r="39" spans="1:11" ht="18.75" customHeight="1">
      <c r="A39" s="19">
        <v>31</v>
      </c>
      <c r="B39" s="39" t="s">
        <v>64</v>
      </c>
      <c r="C39" s="19">
        <v>901</v>
      </c>
      <c r="D39" s="30">
        <v>113</v>
      </c>
      <c r="E39" s="31" t="s">
        <v>116</v>
      </c>
      <c r="F39" s="32"/>
      <c r="G39" s="33"/>
      <c r="H39" s="33"/>
      <c r="I39" s="34">
        <f>I40</f>
        <v>50</v>
      </c>
      <c r="J39" s="34">
        <f>J40</f>
        <v>50</v>
      </c>
      <c r="K39" s="8"/>
    </row>
    <row r="40" spans="1:11" ht="30.75" customHeight="1">
      <c r="A40" s="19">
        <v>32</v>
      </c>
      <c r="B40" s="27" t="s">
        <v>168</v>
      </c>
      <c r="C40" s="21">
        <v>901</v>
      </c>
      <c r="D40" s="35">
        <v>113</v>
      </c>
      <c r="E40" s="32" t="s">
        <v>116</v>
      </c>
      <c r="F40" s="32" t="s">
        <v>57</v>
      </c>
      <c r="G40" s="33"/>
      <c r="H40" s="33"/>
      <c r="I40" s="36">
        <v>50</v>
      </c>
      <c r="J40" s="36">
        <v>50</v>
      </c>
      <c r="K40" s="8"/>
    </row>
    <row r="41" spans="1:11" ht="41.25" customHeight="1">
      <c r="A41" s="19">
        <v>33</v>
      </c>
      <c r="B41" s="39" t="s">
        <v>329</v>
      </c>
      <c r="C41" s="19">
        <v>901</v>
      </c>
      <c r="D41" s="30">
        <v>113</v>
      </c>
      <c r="E41" s="31" t="s">
        <v>117</v>
      </c>
      <c r="F41" s="31"/>
      <c r="G41" s="33"/>
      <c r="H41" s="33"/>
      <c r="I41" s="34">
        <f>I42</f>
        <v>284.10000000000002</v>
      </c>
      <c r="J41" s="34">
        <f>J42</f>
        <v>223.3</v>
      </c>
      <c r="K41" s="8"/>
    </row>
    <row r="42" spans="1:11" ht="54.75" customHeight="1">
      <c r="A42" s="19">
        <v>34</v>
      </c>
      <c r="B42" s="39" t="s">
        <v>219</v>
      </c>
      <c r="C42" s="19">
        <v>901</v>
      </c>
      <c r="D42" s="30">
        <v>113</v>
      </c>
      <c r="E42" s="31" t="s">
        <v>118</v>
      </c>
      <c r="F42" s="31"/>
      <c r="G42" s="33"/>
      <c r="H42" s="33"/>
      <c r="I42" s="34">
        <f>SUM(I43:I44)</f>
        <v>284.10000000000002</v>
      </c>
      <c r="J42" s="34">
        <f>SUM(J43:J44)</f>
        <v>223.3</v>
      </c>
      <c r="K42" s="8"/>
    </row>
    <row r="43" spans="1:11" ht="25.5" customHeight="1">
      <c r="A43" s="19">
        <v>35</v>
      </c>
      <c r="B43" s="27" t="s">
        <v>169</v>
      </c>
      <c r="C43" s="21">
        <v>901</v>
      </c>
      <c r="D43" s="35">
        <v>113</v>
      </c>
      <c r="E43" s="32" t="s">
        <v>118</v>
      </c>
      <c r="F43" s="32" t="s">
        <v>38</v>
      </c>
      <c r="G43" s="33"/>
      <c r="H43" s="33"/>
      <c r="I43" s="36">
        <v>115</v>
      </c>
      <c r="J43" s="36">
        <v>118.3</v>
      </c>
      <c r="K43" s="8"/>
    </row>
    <row r="44" spans="1:11" ht="29.25" customHeight="1">
      <c r="A44" s="19">
        <v>36</v>
      </c>
      <c r="B44" s="27" t="s">
        <v>168</v>
      </c>
      <c r="C44" s="21">
        <v>901</v>
      </c>
      <c r="D44" s="35">
        <v>113</v>
      </c>
      <c r="E44" s="32" t="s">
        <v>118</v>
      </c>
      <c r="F44" s="32" t="s">
        <v>57</v>
      </c>
      <c r="G44" s="33"/>
      <c r="H44" s="33"/>
      <c r="I44" s="36">
        <v>169.1</v>
      </c>
      <c r="J44" s="36">
        <v>105</v>
      </c>
      <c r="K44" s="8"/>
    </row>
    <row r="45" spans="1:11" ht="12.75" customHeight="1">
      <c r="A45" s="19">
        <v>37</v>
      </c>
      <c r="B45" s="13" t="s">
        <v>5</v>
      </c>
      <c r="C45" s="19">
        <v>901</v>
      </c>
      <c r="D45" s="30">
        <v>200</v>
      </c>
      <c r="E45" s="31"/>
      <c r="F45" s="32"/>
      <c r="G45" s="33"/>
      <c r="H45" s="33"/>
      <c r="I45" s="34">
        <f t="shared" ref="I45:J47" si="2">I46</f>
        <v>305.60000000000002</v>
      </c>
      <c r="J45" s="34">
        <f t="shared" si="2"/>
        <v>305.60000000000002</v>
      </c>
      <c r="K45" s="8"/>
    </row>
    <row r="46" spans="1:11" ht="12.75" customHeight="1">
      <c r="A46" s="19">
        <v>38</v>
      </c>
      <c r="B46" s="13" t="s">
        <v>6</v>
      </c>
      <c r="C46" s="19">
        <v>901</v>
      </c>
      <c r="D46" s="30">
        <v>203</v>
      </c>
      <c r="E46" s="31"/>
      <c r="F46" s="32"/>
      <c r="G46" s="33"/>
      <c r="H46" s="33"/>
      <c r="I46" s="34">
        <f t="shared" si="2"/>
        <v>305.60000000000002</v>
      </c>
      <c r="J46" s="34">
        <f t="shared" si="2"/>
        <v>305.60000000000002</v>
      </c>
      <c r="K46" s="8"/>
    </row>
    <row r="47" spans="1:11" ht="12.75" customHeight="1">
      <c r="A47" s="19">
        <v>39</v>
      </c>
      <c r="B47" s="13" t="s">
        <v>53</v>
      </c>
      <c r="C47" s="19">
        <v>901</v>
      </c>
      <c r="D47" s="30">
        <v>203</v>
      </c>
      <c r="E47" s="31" t="s">
        <v>105</v>
      </c>
      <c r="F47" s="32"/>
      <c r="G47" s="33"/>
      <c r="H47" s="33"/>
      <c r="I47" s="34">
        <f t="shared" si="2"/>
        <v>305.60000000000002</v>
      </c>
      <c r="J47" s="34">
        <f t="shared" si="2"/>
        <v>305.60000000000002</v>
      </c>
      <c r="K47" s="8"/>
    </row>
    <row r="48" spans="1:11" ht="25.5" customHeight="1">
      <c r="A48" s="19">
        <v>40</v>
      </c>
      <c r="B48" s="13" t="s">
        <v>31</v>
      </c>
      <c r="C48" s="19">
        <v>901</v>
      </c>
      <c r="D48" s="30">
        <v>203</v>
      </c>
      <c r="E48" s="31" t="s">
        <v>120</v>
      </c>
      <c r="F48" s="32"/>
      <c r="G48" s="33"/>
      <c r="H48" s="33"/>
      <c r="I48" s="34">
        <f>I49+I50</f>
        <v>305.60000000000002</v>
      </c>
      <c r="J48" s="34">
        <f>J49+J50</f>
        <v>305.60000000000002</v>
      </c>
      <c r="K48" s="8"/>
    </row>
    <row r="49" spans="1:11" ht="25.5" customHeight="1">
      <c r="A49" s="19">
        <v>41</v>
      </c>
      <c r="B49" s="27" t="s">
        <v>169</v>
      </c>
      <c r="C49" s="21">
        <v>901</v>
      </c>
      <c r="D49" s="35">
        <v>203</v>
      </c>
      <c r="E49" s="32" t="s">
        <v>121</v>
      </c>
      <c r="F49" s="32" t="s">
        <v>38</v>
      </c>
      <c r="G49" s="33"/>
      <c r="H49" s="33"/>
      <c r="I49" s="36">
        <v>245.5</v>
      </c>
      <c r="J49" s="36">
        <v>245.5</v>
      </c>
      <c r="K49" s="8"/>
    </row>
    <row r="50" spans="1:11" ht="28.5" customHeight="1">
      <c r="A50" s="19">
        <v>42</v>
      </c>
      <c r="B50" s="27" t="s">
        <v>168</v>
      </c>
      <c r="C50" s="21">
        <v>901</v>
      </c>
      <c r="D50" s="35">
        <v>203</v>
      </c>
      <c r="E50" s="32" t="s">
        <v>121</v>
      </c>
      <c r="F50" s="32" t="s">
        <v>57</v>
      </c>
      <c r="G50" s="41" t="s">
        <v>50</v>
      </c>
      <c r="H50" s="33"/>
      <c r="I50" s="36">
        <v>60.1</v>
      </c>
      <c r="J50" s="36">
        <v>60.1</v>
      </c>
      <c r="K50" s="8"/>
    </row>
    <row r="51" spans="1:11" ht="29.25" customHeight="1">
      <c r="A51" s="19">
        <v>43</v>
      </c>
      <c r="B51" s="13" t="s">
        <v>7</v>
      </c>
      <c r="C51" s="19">
        <v>901</v>
      </c>
      <c r="D51" s="30">
        <v>300</v>
      </c>
      <c r="E51" s="31"/>
      <c r="F51" s="32"/>
      <c r="G51" s="42" t="s">
        <v>39</v>
      </c>
      <c r="H51" s="33"/>
      <c r="I51" s="34">
        <f>SUM(I52+I60)</f>
        <v>9982.7000000000007</v>
      </c>
      <c r="J51" s="34">
        <f>SUM(J52+J60)</f>
        <v>9991.7999999999993</v>
      </c>
      <c r="K51" s="8"/>
    </row>
    <row r="52" spans="1:11" ht="27" customHeight="1">
      <c r="A52" s="19">
        <v>44</v>
      </c>
      <c r="B52" s="13" t="s">
        <v>330</v>
      </c>
      <c r="C52" s="19">
        <v>901</v>
      </c>
      <c r="D52" s="30">
        <v>309</v>
      </c>
      <c r="E52" s="31"/>
      <c r="F52" s="32"/>
      <c r="G52" s="41" t="s">
        <v>51</v>
      </c>
      <c r="H52" s="33"/>
      <c r="I52" s="34">
        <f>SUM(I53+I56)</f>
        <v>5580.8</v>
      </c>
      <c r="J52" s="34">
        <f>SUM(J53+J56)</f>
        <v>5588.9</v>
      </c>
      <c r="K52" s="8"/>
    </row>
    <row r="53" spans="1:11" ht="39" customHeight="1">
      <c r="A53" s="19">
        <v>45</v>
      </c>
      <c r="B53" s="13" t="s">
        <v>291</v>
      </c>
      <c r="C53" s="19">
        <v>901</v>
      </c>
      <c r="D53" s="30">
        <v>309</v>
      </c>
      <c r="E53" s="31" t="s">
        <v>122</v>
      </c>
      <c r="F53" s="32"/>
      <c r="G53" s="42" t="s">
        <v>39</v>
      </c>
      <c r="H53" s="33"/>
      <c r="I53" s="34">
        <f>SUM(I54)</f>
        <v>268.8</v>
      </c>
      <c r="J53" s="34">
        <f>SUM(J54)</f>
        <v>276.89999999999998</v>
      </c>
      <c r="K53" s="8"/>
    </row>
    <row r="54" spans="1:11" ht="25.5" customHeight="1">
      <c r="A54" s="19">
        <v>46</v>
      </c>
      <c r="B54" s="13" t="s">
        <v>331</v>
      </c>
      <c r="C54" s="19">
        <v>901</v>
      </c>
      <c r="D54" s="30">
        <v>309</v>
      </c>
      <c r="E54" s="31" t="s">
        <v>332</v>
      </c>
      <c r="F54" s="31"/>
      <c r="G54" s="78"/>
      <c r="H54" s="33"/>
      <c r="I54" s="34">
        <f>SUM(I55)</f>
        <v>268.8</v>
      </c>
      <c r="J54" s="34">
        <f>SUM(J55)</f>
        <v>276.89999999999998</v>
      </c>
      <c r="K54" s="8"/>
    </row>
    <row r="55" spans="1:11" ht="30" customHeight="1">
      <c r="A55" s="19">
        <v>47</v>
      </c>
      <c r="B55" s="27" t="s">
        <v>168</v>
      </c>
      <c r="C55" s="21">
        <v>901</v>
      </c>
      <c r="D55" s="35">
        <v>309</v>
      </c>
      <c r="E55" s="32" t="s">
        <v>332</v>
      </c>
      <c r="F55" s="32" t="s">
        <v>57</v>
      </c>
      <c r="G55" s="78"/>
      <c r="H55" s="33"/>
      <c r="I55" s="36">
        <v>268.8</v>
      </c>
      <c r="J55" s="36">
        <v>276.89999999999998</v>
      </c>
      <c r="K55" s="8"/>
    </row>
    <row r="56" spans="1:11" ht="40.5" customHeight="1">
      <c r="A56" s="19">
        <v>48</v>
      </c>
      <c r="B56" s="13" t="s">
        <v>290</v>
      </c>
      <c r="C56" s="19">
        <v>901</v>
      </c>
      <c r="D56" s="30">
        <v>309</v>
      </c>
      <c r="E56" s="31" t="s">
        <v>112</v>
      </c>
      <c r="F56" s="32"/>
      <c r="G56" s="33"/>
      <c r="H56" s="33"/>
      <c r="I56" s="34">
        <f>I57</f>
        <v>5312</v>
      </c>
      <c r="J56" s="34">
        <f>J57</f>
        <v>5312</v>
      </c>
      <c r="K56" s="8"/>
    </row>
    <row r="57" spans="1:11" ht="48" customHeight="1">
      <c r="A57" s="19">
        <v>49</v>
      </c>
      <c r="B57" s="13" t="s">
        <v>65</v>
      </c>
      <c r="C57" s="19">
        <v>901</v>
      </c>
      <c r="D57" s="30">
        <v>309</v>
      </c>
      <c r="E57" s="31" t="s">
        <v>123</v>
      </c>
      <c r="F57" s="32"/>
      <c r="G57" s="33"/>
      <c r="H57" s="33"/>
      <c r="I57" s="34">
        <f>SUM(I58:I59)</f>
        <v>5312</v>
      </c>
      <c r="J57" s="34">
        <f>SUM(J58:J59)</f>
        <v>5312</v>
      </c>
      <c r="K57" s="8"/>
    </row>
    <row r="58" spans="1:11" ht="18" customHeight="1">
      <c r="A58" s="19">
        <v>50</v>
      </c>
      <c r="B58" s="27" t="s">
        <v>33</v>
      </c>
      <c r="C58" s="21">
        <v>901</v>
      </c>
      <c r="D58" s="35">
        <v>309</v>
      </c>
      <c r="E58" s="32" t="s">
        <v>123</v>
      </c>
      <c r="F58" s="32" t="s">
        <v>32</v>
      </c>
      <c r="G58" s="33"/>
      <c r="H58" s="33"/>
      <c r="I58" s="36">
        <v>4678.8999999999996</v>
      </c>
      <c r="J58" s="36">
        <v>4678.8999999999996</v>
      </c>
      <c r="K58" s="8"/>
    </row>
    <row r="59" spans="1:11" ht="27" customHeight="1">
      <c r="A59" s="19">
        <v>51</v>
      </c>
      <c r="B59" s="27" t="s">
        <v>168</v>
      </c>
      <c r="C59" s="21">
        <v>901</v>
      </c>
      <c r="D59" s="35">
        <v>309</v>
      </c>
      <c r="E59" s="32" t="s">
        <v>123</v>
      </c>
      <c r="F59" s="32" t="s">
        <v>57</v>
      </c>
      <c r="G59" s="33"/>
      <c r="H59" s="33"/>
      <c r="I59" s="36">
        <v>633.1</v>
      </c>
      <c r="J59" s="36">
        <v>633.1</v>
      </c>
      <c r="K59" s="8"/>
    </row>
    <row r="60" spans="1:11" ht="34.5" customHeight="1">
      <c r="A60" s="19">
        <v>52</v>
      </c>
      <c r="B60" s="13" t="s">
        <v>333</v>
      </c>
      <c r="C60" s="19">
        <v>901</v>
      </c>
      <c r="D60" s="30">
        <v>310</v>
      </c>
      <c r="E60" s="31"/>
      <c r="F60" s="32"/>
      <c r="G60" s="33"/>
      <c r="H60" s="33"/>
      <c r="I60" s="34">
        <f>SUM(I61)</f>
        <v>4401.8999999999996</v>
      </c>
      <c r="J60" s="34">
        <f>SUM(J61)</f>
        <v>4402.8999999999996</v>
      </c>
      <c r="K60" s="8"/>
    </row>
    <row r="61" spans="1:11" ht="35.25" customHeight="1">
      <c r="A61" s="19">
        <v>53</v>
      </c>
      <c r="B61" s="13" t="s">
        <v>317</v>
      </c>
      <c r="C61" s="19">
        <v>901</v>
      </c>
      <c r="D61" s="30">
        <v>310</v>
      </c>
      <c r="E61" s="31" t="s">
        <v>124</v>
      </c>
      <c r="F61" s="32"/>
      <c r="G61" s="33"/>
      <c r="H61" s="33"/>
      <c r="I61" s="34">
        <f>SUM(I62)</f>
        <v>4401.8999999999996</v>
      </c>
      <c r="J61" s="34">
        <f>SUM(J62)</f>
        <v>4402.8999999999996</v>
      </c>
      <c r="K61" s="8"/>
    </row>
    <row r="62" spans="1:11" ht="36" customHeight="1">
      <c r="A62" s="19">
        <v>54</v>
      </c>
      <c r="B62" s="43" t="s">
        <v>334</v>
      </c>
      <c r="C62" s="19">
        <v>901</v>
      </c>
      <c r="D62" s="30">
        <v>310</v>
      </c>
      <c r="E62" s="31" t="s">
        <v>192</v>
      </c>
      <c r="F62" s="32"/>
      <c r="G62" s="33"/>
      <c r="H62" s="33"/>
      <c r="I62" s="34">
        <f>SUM(I63+I65)</f>
        <v>4401.8999999999996</v>
      </c>
      <c r="J62" s="34">
        <f>SUM(J63+J65)</f>
        <v>4402.8999999999996</v>
      </c>
      <c r="K62" s="8"/>
    </row>
    <row r="63" spans="1:11" ht="48" customHeight="1">
      <c r="A63" s="19">
        <v>55</v>
      </c>
      <c r="B63" s="13" t="s">
        <v>172</v>
      </c>
      <c r="C63" s="19">
        <v>901</v>
      </c>
      <c r="D63" s="30">
        <v>310</v>
      </c>
      <c r="E63" s="31" t="s">
        <v>125</v>
      </c>
      <c r="F63" s="32"/>
      <c r="G63" s="33"/>
      <c r="H63" s="33"/>
      <c r="I63" s="34">
        <f>SUM(I64:I64)</f>
        <v>4370</v>
      </c>
      <c r="J63" s="34">
        <f>SUM(J64:J64)</f>
        <v>4370</v>
      </c>
      <c r="K63" s="8"/>
    </row>
    <row r="64" spans="1:11" ht="41.25" customHeight="1">
      <c r="A64" s="19">
        <v>56</v>
      </c>
      <c r="B64" s="74" t="s">
        <v>292</v>
      </c>
      <c r="C64" s="21">
        <v>901</v>
      </c>
      <c r="D64" s="35">
        <v>310</v>
      </c>
      <c r="E64" s="32" t="s">
        <v>125</v>
      </c>
      <c r="F64" s="32" t="s">
        <v>220</v>
      </c>
      <c r="G64" s="33"/>
      <c r="H64" s="33"/>
      <c r="I64" s="36">
        <v>4370</v>
      </c>
      <c r="J64" s="36">
        <v>4370</v>
      </c>
      <c r="K64" s="8"/>
    </row>
    <row r="65" spans="1:11" ht="25.5" customHeight="1">
      <c r="A65" s="19">
        <v>57</v>
      </c>
      <c r="B65" s="13" t="s">
        <v>66</v>
      </c>
      <c r="C65" s="19">
        <v>901</v>
      </c>
      <c r="D65" s="30">
        <v>310</v>
      </c>
      <c r="E65" s="31" t="s">
        <v>221</v>
      </c>
      <c r="F65" s="32"/>
      <c r="G65" s="33"/>
      <c r="H65" s="33"/>
      <c r="I65" s="34">
        <f>SUM(I66)</f>
        <v>31.9</v>
      </c>
      <c r="J65" s="34">
        <f>SUM(J66)</f>
        <v>32.9</v>
      </c>
      <c r="K65" s="8"/>
    </row>
    <row r="66" spans="1:11" ht="39" customHeight="1">
      <c r="A66" s="19">
        <v>58</v>
      </c>
      <c r="B66" s="74" t="s">
        <v>292</v>
      </c>
      <c r="C66" s="21">
        <v>901</v>
      </c>
      <c r="D66" s="35">
        <v>310</v>
      </c>
      <c r="E66" s="32" t="s">
        <v>221</v>
      </c>
      <c r="F66" s="32" t="s">
        <v>220</v>
      </c>
      <c r="G66" s="37"/>
      <c r="H66" s="37"/>
      <c r="I66" s="36">
        <v>31.9</v>
      </c>
      <c r="J66" s="36">
        <v>32.9</v>
      </c>
      <c r="K66" s="8"/>
    </row>
    <row r="67" spans="1:11" ht="17.25" customHeight="1">
      <c r="A67" s="19">
        <v>59</v>
      </c>
      <c r="B67" s="13" t="s">
        <v>8</v>
      </c>
      <c r="C67" s="19">
        <v>901</v>
      </c>
      <c r="D67" s="30">
        <v>400</v>
      </c>
      <c r="E67" s="31"/>
      <c r="F67" s="32"/>
      <c r="G67" s="33"/>
      <c r="H67" s="33"/>
      <c r="I67" s="34">
        <f>SUM(I68+I77+I89+I95)</f>
        <v>188426.4</v>
      </c>
      <c r="J67" s="34">
        <f>SUM(J68+J77+J89+J95)</f>
        <v>189219.90000000002</v>
      </c>
      <c r="K67" s="8"/>
    </row>
    <row r="68" spans="1:11" ht="21.75" customHeight="1">
      <c r="A68" s="19">
        <v>60</v>
      </c>
      <c r="B68" s="13" t="s">
        <v>97</v>
      </c>
      <c r="C68" s="19">
        <v>901</v>
      </c>
      <c r="D68" s="30">
        <v>405</v>
      </c>
      <c r="E68" s="31"/>
      <c r="F68" s="32"/>
      <c r="G68" s="33"/>
      <c r="H68" s="33"/>
      <c r="I68" s="34">
        <f>SUM(I69+I74)</f>
        <v>150.79999999999998</v>
      </c>
      <c r="J68" s="34">
        <f>SUM(J69+J74)</f>
        <v>149.19999999999999</v>
      </c>
      <c r="K68" s="8"/>
    </row>
    <row r="69" spans="1:11" ht="48" customHeight="1">
      <c r="A69" s="19">
        <v>61</v>
      </c>
      <c r="B69" s="13" t="s">
        <v>299</v>
      </c>
      <c r="C69" s="19">
        <v>901</v>
      </c>
      <c r="D69" s="30">
        <v>405</v>
      </c>
      <c r="E69" s="46" t="s">
        <v>132</v>
      </c>
      <c r="F69" s="46"/>
      <c r="G69" s="33"/>
      <c r="H69" s="33"/>
      <c r="I69" s="34">
        <f>SUM(I70+I72)</f>
        <v>25.7</v>
      </c>
      <c r="J69" s="34">
        <f>SUM(J70+J72)</f>
        <v>26.5</v>
      </c>
    </row>
    <row r="70" spans="1:11" ht="39" customHeight="1">
      <c r="A70" s="19">
        <v>62</v>
      </c>
      <c r="B70" s="77" t="s">
        <v>322</v>
      </c>
      <c r="C70" s="63">
        <v>901</v>
      </c>
      <c r="D70" s="64">
        <v>405</v>
      </c>
      <c r="E70" s="65" t="s">
        <v>134</v>
      </c>
      <c r="F70" s="46"/>
      <c r="G70" s="33"/>
      <c r="H70" s="33"/>
      <c r="I70" s="34">
        <f>SUM(I71)</f>
        <v>10.199999999999999</v>
      </c>
      <c r="J70" s="34">
        <f>SUM(J71)</f>
        <v>10.5</v>
      </c>
    </row>
    <row r="71" spans="1:11" ht="25.5" customHeight="1">
      <c r="A71" s="19">
        <v>63</v>
      </c>
      <c r="B71" s="69" t="s">
        <v>168</v>
      </c>
      <c r="C71" s="70">
        <v>901</v>
      </c>
      <c r="D71" s="71">
        <v>405</v>
      </c>
      <c r="E71" s="72" t="s">
        <v>134</v>
      </c>
      <c r="F71" s="48" t="s">
        <v>57</v>
      </c>
      <c r="G71" s="33"/>
      <c r="H71" s="33"/>
      <c r="I71" s="36">
        <v>10.199999999999999</v>
      </c>
      <c r="J71" s="36">
        <v>10.5</v>
      </c>
    </row>
    <row r="72" spans="1:11" ht="33.75" customHeight="1">
      <c r="A72" s="19">
        <v>64</v>
      </c>
      <c r="B72" s="77" t="s">
        <v>335</v>
      </c>
      <c r="C72" s="63">
        <v>901</v>
      </c>
      <c r="D72" s="64">
        <v>405</v>
      </c>
      <c r="E72" s="65" t="s">
        <v>135</v>
      </c>
      <c r="F72" s="48"/>
      <c r="G72" s="33"/>
      <c r="H72" s="33"/>
      <c r="I72" s="34">
        <f>SUM(I73)</f>
        <v>15.5</v>
      </c>
      <c r="J72" s="34">
        <f>SUM(J73)</f>
        <v>16</v>
      </c>
    </row>
    <row r="73" spans="1:11" ht="35.25" customHeight="1">
      <c r="A73" s="19">
        <v>65</v>
      </c>
      <c r="B73" s="69" t="s">
        <v>168</v>
      </c>
      <c r="C73" s="70">
        <v>901</v>
      </c>
      <c r="D73" s="71">
        <v>405</v>
      </c>
      <c r="E73" s="72" t="s">
        <v>135</v>
      </c>
      <c r="F73" s="48" t="s">
        <v>57</v>
      </c>
      <c r="G73" s="33"/>
      <c r="H73" s="33"/>
      <c r="I73" s="36">
        <v>15.5</v>
      </c>
      <c r="J73" s="36">
        <v>16</v>
      </c>
    </row>
    <row r="74" spans="1:11" ht="38.25" customHeight="1">
      <c r="A74" s="19">
        <v>66</v>
      </c>
      <c r="B74" s="13" t="s">
        <v>295</v>
      </c>
      <c r="C74" s="19">
        <v>901</v>
      </c>
      <c r="D74" s="30">
        <v>405</v>
      </c>
      <c r="E74" s="31" t="s">
        <v>236</v>
      </c>
      <c r="F74" s="31"/>
      <c r="G74" s="33"/>
      <c r="H74" s="33"/>
      <c r="I74" s="34">
        <f t="shared" ref="I74:J75" si="3">SUM(I75)</f>
        <v>125.1</v>
      </c>
      <c r="J74" s="34">
        <f t="shared" si="3"/>
        <v>122.7</v>
      </c>
      <c r="K74" s="8"/>
    </row>
    <row r="75" spans="1:11" ht="38.25" customHeight="1">
      <c r="A75" s="19">
        <v>67</v>
      </c>
      <c r="B75" s="43" t="s">
        <v>235</v>
      </c>
      <c r="C75" s="19">
        <v>901</v>
      </c>
      <c r="D75" s="30">
        <v>405</v>
      </c>
      <c r="E75" s="31" t="s">
        <v>126</v>
      </c>
      <c r="F75" s="31"/>
      <c r="G75" s="33"/>
      <c r="H75" s="33"/>
      <c r="I75" s="34">
        <f t="shared" si="3"/>
        <v>125.1</v>
      </c>
      <c r="J75" s="34">
        <f t="shared" si="3"/>
        <v>122.7</v>
      </c>
      <c r="K75" s="8"/>
    </row>
    <row r="76" spans="1:11" ht="30" customHeight="1">
      <c r="A76" s="19">
        <v>68</v>
      </c>
      <c r="B76" s="27" t="s">
        <v>168</v>
      </c>
      <c r="C76" s="21">
        <v>901</v>
      </c>
      <c r="D76" s="35">
        <v>405</v>
      </c>
      <c r="E76" s="32" t="s">
        <v>126</v>
      </c>
      <c r="F76" s="32" t="s">
        <v>57</v>
      </c>
      <c r="G76" s="33"/>
      <c r="H76" s="33"/>
      <c r="I76" s="36">
        <v>125.1</v>
      </c>
      <c r="J76" s="36">
        <v>122.7</v>
      </c>
      <c r="K76" s="8"/>
    </row>
    <row r="77" spans="1:11" ht="16.5" customHeight="1">
      <c r="A77" s="19">
        <v>69</v>
      </c>
      <c r="B77" s="13" t="s">
        <v>41</v>
      </c>
      <c r="C77" s="19">
        <v>901</v>
      </c>
      <c r="D77" s="30">
        <v>409</v>
      </c>
      <c r="E77" s="31"/>
      <c r="F77" s="32"/>
      <c r="G77" s="33"/>
      <c r="H77" s="33"/>
      <c r="I77" s="34">
        <f>SUM(I78)</f>
        <v>186800</v>
      </c>
      <c r="J77" s="34">
        <f>SUM(J78)</f>
        <v>188246.7</v>
      </c>
      <c r="K77" s="8"/>
    </row>
    <row r="78" spans="1:11" ht="51" customHeight="1">
      <c r="A78" s="19">
        <v>70</v>
      </c>
      <c r="B78" s="13" t="s">
        <v>337</v>
      </c>
      <c r="C78" s="19">
        <v>901</v>
      </c>
      <c r="D78" s="30">
        <v>409</v>
      </c>
      <c r="E78" s="31" t="s">
        <v>127</v>
      </c>
      <c r="F78" s="32"/>
      <c r="G78" s="33"/>
      <c r="H78" s="33"/>
      <c r="I78" s="34">
        <f>SUM(I79+I81+I83+I85+I87)</f>
        <v>186800</v>
      </c>
      <c r="J78" s="34">
        <f>SUM(J79+J81+J83+J85+J87)</f>
        <v>188246.7</v>
      </c>
      <c r="K78" s="8"/>
    </row>
    <row r="79" spans="1:11" ht="80.25" customHeight="1">
      <c r="A79" s="19">
        <v>71</v>
      </c>
      <c r="B79" s="45" t="s">
        <v>365</v>
      </c>
      <c r="C79" s="19">
        <v>901</v>
      </c>
      <c r="D79" s="30">
        <v>409</v>
      </c>
      <c r="E79" s="31" t="s">
        <v>366</v>
      </c>
      <c r="F79" s="31"/>
      <c r="G79" s="33"/>
      <c r="H79" s="33"/>
      <c r="I79" s="34">
        <f>SUM(I80)</f>
        <v>168500</v>
      </c>
      <c r="J79" s="34">
        <f>SUM(J80)</f>
        <v>168840.7</v>
      </c>
      <c r="K79" s="8"/>
    </row>
    <row r="80" spans="1:11" ht="33" customHeight="1">
      <c r="A80" s="19">
        <v>72</v>
      </c>
      <c r="B80" s="27" t="s">
        <v>168</v>
      </c>
      <c r="C80" s="21">
        <v>901</v>
      </c>
      <c r="D80" s="35">
        <v>409</v>
      </c>
      <c r="E80" s="32" t="s">
        <v>366</v>
      </c>
      <c r="F80" s="32" t="s">
        <v>57</v>
      </c>
      <c r="G80" s="33"/>
      <c r="H80" s="33"/>
      <c r="I80" s="36">
        <v>168500</v>
      </c>
      <c r="J80" s="36">
        <v>168840.7</v>
      </c>
      <c r="K80" s="8"/>
    </row>
    <row r="81" spans="1:11" ht="34.5" customHeight="1">
      <c r="A81" s="19">
        <v>73</v>
      </c>
      <c r="B81" s="13" t="s">
        <v>67</v>
      </c>
      <c r="C81" s="19">
        <v>901</v>
      </c>
      <c r="D81" s="30">
        <v>409</v>
      </c>
      <c r="E81" s="31" t="s">
        <v>128</v>
      </c>
      <c r="F81" s="32"/>
      <c r="G81" s="33"/>
      <c r="H81" s="33"/>
      <c r="I81" s="34">
        <f>I82</f>
        <v>10746</v>
      </c>
      <c r="J81" s="34">
        <f>J82</f>
        <v>11250.8</v>
      </c>
      <c r="K81" s="8"/>
    </row>
    <row r="82" spans="1:11" ht="28.5" customHeight="1">
      <c r="A82" s="19">
        <v>74</v>
      </c>
      <c r="B82" s="27" t="s">
        <v>168</v>
      </c>
      <c r="C82" s="21">
        <v>901</v>
      </c>
      <c r="D82" s="35">
        <v>409</v>
      </c>
      <c r="E82" s="32" t="s">
        <v>128</v>
      </c>
      <c r="F82" s="32" t="s">
        <v>57</v>
      </c>
      <c r="G82" s="33"/>
      <c r="H82" s="33"/>
      <c r="I82" s="36">
        <v>10746</v>
      </c>
      <c r="J82" s="36">
        <v>11250.8</v>
      </c>
      <c r="K82" s="8"/>
    </row>
    <row r="83" spans="1:11" ht="28.5" customHeight="1">
      <c r="A83" s="19">
        <v>75</v>
      </c>
      <c r="B83" s="13" t="s">
        <v>237</v>
      </c>
      <c r="C83" s="19">
        <v>901</v>
      </c>
      <c r="D83" s="30">
        <v>409</v>
      </c>
      <c r="E83" s="31" t="s">
        <v>238</v>
      </c>
      <c r="F83" s="31"/>
      <c r="G83" s="33"/>
      <c r="H83" s="33"/>
      <c r="I83" s="34">
        <f>SUM(I84)</f>
        <v>100</v>
      </c>
      <c r="J83" s="34">
        <f>SUM(J84)</f>
        <v>100</v>
      </c>
      <c r="K83" s="8"/>
    </row>
    <row r="84" spans="1:11" ht="28.5" customHeight="1">
      <c r="A84" s="19">
        <v>76</v>
      </c>
      <c r="B84" s="27" t="s">
        <v>168</v>
      </c>
      <c r="C84" s="21">
        <v>901</v>
      </c>
      <c r="D84" s="35">
        <v>409</v>
      </c>
      <c r="E84" s="32" t="s">
        <v>238</v>
      </c>
      <c r="F84" s="32" t="s">
        <v>57</v>
      </c>
      <c r="G84" s="33"/>
      <c r="H84" s="33"/>
      <c r="I84" s="36">
        <v>100</v>
      </c>
      <c r="J84" s="36">
        <v>100</v>
      </c>
      <c r="K84" s="8"/>
    </row>
    <row r="85" spans="1:11" ht="38.25" customHeight="1">
      <c r="A85" s="19">
        <v>77</v>
      </c>
      <c r="B85" s="39" t="s">
        <v>336</v>
      </c>
      <c r="C85" s="19">
        <v>901</v>
      </c>
      <c r="D85" s="30">
        <v>409</v>
      </c>
      <c r="E85" s="46" t="s">
        <v>129</v>
      </c>
      <c r="F85" s="32"/>
      <c r="G85" s="33"/>
      <c r="H85" s="33"/>
      <c r="I85" s="34">
        <f>I86</f>
        <v>600</v>
      </c>
      <c r="J85" s="34">
        <f>J86</f>
        <v>600</v>
      </c>
      <c r="K85" s="8"/>
    </row>
    <row r="86" spans="1:11" ht="28.5" customHeight="1">
      <c r="A86" s="19">
        <v>78</v>
      </c>
      <c r="B86" s="27" t="s">
        <v>168</v>
      </c>
      <c r="C86" s="21">
        <v>901</v>
      </c>
      <c r="D86" s="35">
        <v>409</v>
      </c>
      <c r="E86" s="32" t="s">
        <v>129</v>
      </c>
      <c r="F86" s="32" t="s">
        <v>57</v>
      </c>
      <c r="G86" s="33"/>
      <c r="H86" s="33"/>
      <c r="I86" s="36">
        <v>600</v>
      </c>
      <c r="J86" s="36">
        <v>600</v>
      </c>
      <c r="K86" s="8"/>
    </row>
    <row r="87" spans="1:11" ht="65.25" customHeight="1">
      <c r="A87" s="19">
        <v>79</v>
      </c>
      <c r="B87" s="45" t="s">
        <v>239</v>
      </c>
      <c r="C87" s="19">
        <v>901</v>
      </c>
      <c r="D87" s="30">
        <v>409</v>
      </c>
      <c r="E87" s="31" t="s">
        <v>240</v>
      </c>
      <c r="F87" s="31"/>
      <c r="G87" s="33"/>
      <c r="H87" s="33"/>
      <c r="I87" s="34">
        <f>SUM(I88)</f>
        <v>6854</v>
      </c>
      <c r="J87" s="34">
        <f>SUM(J88)</f>
        <v>7455.2</v>
      </c>
      <c r="K87" s="8"/>
    </row>
    <row r="88" spans="1:11" ht="28.5" customHeight="1">
      <c r="A88" s="19">
        <v>80</v>
      </c>
      <c r="B88" s="27" t="s">
        <v>168</v>
      </c>
      <c r="C88" s="21">
        <v>901</v>
      </c>
      <c r="D88" s="35">
        <v>409</v>
      </c>
      <c r="E88" s="32" t="s">
        <v>240</v>
      </c>
      <c r="F88" s="32" t="s">
        <v>57</v>
      </c>
      <c r="G88" s="33"/>
      <c r="H88" s="33"/>
      <c r="I88" s="36">
        <v>6854</v>
      </c>
      <c r="J88" s="36">
        <v>7455.2</v>
      </c>
      <c r="K88" s="8"/>
    </row>
    <row r="89" spans="1:11" ht="15.75" customHeight="1">
      <c r="A89" s="19">
        <v>81</v>
      </c>
      <c r="B89" s="13" t="s">
        <v>28</v>
      </c>
      <c r="C89" s="19">
        <v>901</v>
      </c>
      <c r="D89" s="30">
        <v>410</v>
      </c>
      <c r="E89" s="31"/>
      <c r="F89" s="32"/>
      <c r="G89" s="33"/>
      <c r="H89" s="33"/>
      <c r="I89" s="34">
        <f t="shared" ref="I89:J89" si="4">SUM(I90)</f>
        <v>55</v>
      </c>
      <c r="J89" s="34">
        <f t="shared" si="4"/>
        <v>56.5</v>
      </c>
      <c r="K89" s="8"/>
    </row>
    <row r="90" spans="1:11" ht="42" customHeight="1">
      <c r="A90" s="19">
        <v>82</v>
      </c>
      <c r="B90" s="13" t="s">
        <v>296</v>
      </c>
      <c r="C90" s="19">
        <v>901</v>
      </c>
      <c r="D90" s="47">
        <v>410</v>
      </c>
      <c r="E90" s="46" t="s">
        <v>130</v>
      </c>
      <c r="F90" s="48"/>
      <c r="G90" s="33"/>
      <c r="H90" s="33"/>
      <c r="I90" s="34">
        <f>SUM(I91+I93)</f>
        <v>55</v>
      </c>
      <c r="J90" s="34">
        <f>SUM(J91+J93)</f>
        <v>56.5</v>
      </c>
      <c r="K90" s="8"/>
    </row>
    <row r="91" spans="1:11" ht="53.25" customHeight="1">
      <c r="A91" s="19">
        <v>83</v>
      </c>
      <c r="B91" s="43" t="s">
        <v>297</v>
      </c>
      <c r="C91" s="19">
        <v>901</v>
      </c>
      <c r="D91" s="47">
        <v>410</v>
      </c>
      <c r="E91" s="46" t="s">
        <v>131</v>
      </c>
      <c r="F91" s="46"/>
      <c r="G91" s="33"/>
      <c r="H91" s="33"/>
      <c r="I91" s="34">
        <f>I92</f>
        <v>10.6</v>
      </c>
      <c r="J91" s="34">
        <f>J92</f>
        <v>10.9</v>
      </c>
      <c r="K91" s="8"/>
    </row>
    <row r="92" spans="1:11" ht="29.25" customHeight="1">
      <c r="A92" s="19">
        <v>84</v>
      </c>
      <c r="B92" s="27" t="s">
        <v>168</v>
      </c>
      <c r="C92" s="21">
        <v>901</v>
      </c>
      <c r="D92" s="49">
        <v>410</v>
      </c>
      <c r="E92" s="48" t="s">
        <v>131</v>
      </c>
      <c r="F92" s="32" t="s">
        <v>57</v>
      </c>
      <c r="G92" s="33"/>
      <c r="H92" s="33"/>
      <c r="I92" s="36">
        <v>10.6</v>
      </c>
      <c r="J92" s="36">
        <v>10.9</v>
      </c>
      <c r="K92" s="8"/>
    </row>
    <row r="93" spans="1:11" ht="47.25" customHeight="1">
      <c r="A93" s="19">
        <v>85</v>
      </c>
      <c r="B93" s="43" t="s">
        <v>298</v>
      </c>
      <c r="C93" s="19">
        <v>901</v>
      </c>
      <c r="D93" s="47">
        <v>410</v>
      </c>
      <c r="E93" s="46" t="s">
        <v>199</v>
      </c>
      <c r="F93" s="31"/>
      <c r="G93" s="37"/>
      <c r="H93" s="37"/>
      <c r="I93" s="34">
        <f>SUM(I94)</f>
        <v>44.4</v>
      </c>
      <c r="J93" s="34">
        <f>SUM(J94)</f>
        <v>45.6</v>
      </c>
      <c r="K93" s="8"/>
    </row>
    <row r="94" spans="1:11" ht="29.25" customHeight="1">
      <c r="A94" s="19">
        <v>86</v>
      </c>
      <c r="B94" s="27" t="s">
        <v>168</v>
      </c>
      <c r="C94" s="21">
        <v>901</v>
      </c>
      <c r="D94" s="49">
        <v>410</v>
      </c>
      <c r="E94" s="48" t="s">
        <v>199</v>
      </c>
      <c r="F94" s="32" t="s">
        <v>57</v>
      </c>
      <c r="G94" s="33"/>
      <c r="H94" s="33"/>
      <c r="I94" s="36">
        <v>44.4</v>
      </c>
      <c r="J94" s="36">
        <v>45.6</v>
      </c>
      <c r="K94" s="8"/>
    </row>
    <row r="95" spans="1:11" ht="30" customHeight="1">
      <c r="A95" s="19">
        <v>87</v>
      </c>
      <c r="B95" s="13" t="s">
        <v>94</v>
      </c>
      <c r="C95" s="19">
        <v>901</v>
      </c>
      <c r="D95" s="30">
        <v>412</v>
      </c>
      <c r="E95" s="31"/>
      <c r="F95" s="32"/>
      <c r="G95" s="33"/>
      <c r="H95" s="33"/>
      <c r="I95" s="34">
        <f>SUM(I96+I107+I110+I114+I117+I120)</f>
        <v>1420.6</v>
      </c>
      <c r="J95" s="34">
        <f>SUM(J96+J107+J110+J114+J117+J120)</f>
        <v>767.5</v>
      </c>
      <c r="K95" s="8"/>
    </row>
    <row r="96" spans="1:11" ht="53.25" customHeight="1">
      <c r="A96" s="19">
        <v>88</v>
      </c>
      <c r="B96" s="39" t="s">
        <v>282</v>
      </c>
      <c r="C96" s="19">
        <v>901</v>
      </c>
      <c r="D96" s="30">
        <v>412</v>
      </c>
      <c r="E96" s="31" t="s">
        <v>107</v>
      </c>
      <c r="F96" s="31"/>
      <c r="G96" s="33"/>
      <c r="H96" s="33"/>
      <c r="I96" s="34">
        <f>SUM(I97+I99+I101+I103+I105)</f>
        <v>566.90000000000009</v>
      </c>
      <c r="J96" s="34">
        <f>SUM(J97+J99+J101+J103+J105)</f>
        <v>583.4</v>
      </c>
      <c r="K96" s="8"/>
    </row>
    <row r="97" spans="1:11" ht="30" customHeight="1">
      <c r="A97" s="19">
        <v>89</v>
      </c>
      <c r="B97" s="39" t="s">
        <v>58</v>
      </c>
      <c r="C97" s="19">
        <v>901</v>
      </c>
      <c r="D97" s="30">
        <v>412</v>
      </c>
      <c r="E97" s="31" t="s">
        <v>108</v>
      </c>
      <c r="F97" s="31"/>
      <c r="G97" s="33"/>
      <c r="H97" s="33"/>
      <c r="I97" s="34">
        <f>SUM(I98)</f>
        <v>100.2</v>
      </c>
      <c r="J97" s="34">
        <f>SUM(J98)</f>
        <v>103.4</v>
      </c>
      <c r="K97" s="8"/>
    </row>
    <row r="98" spans="1:11" ht="30" customHeight="1">
      <c r="A98" s="19">
        <v>90</v>
      </c>
      <c r="B98" s="27" t="s">
        <v>168</v>
      </c>
      <c r="C98" s="21">
        <v>901</v>
      </c>
      <c r="D98" s="35">
        <v>412</v>
      </c>
      <c r="E98" s="32" t="s">
        <v>108</v>
      </c>
      <c r="F98" s="32" t="s">
        <v>57</v>
      </c>
      <c r="G98" s="33"/>
      <c r="H98" s="33"/>
      <c r="I98" s="36">
        <v>100.2</v>
      </c>
      <c r="J98" s="36">
        <v>103.4</v>
      </c>
      <c r="K98" s="8"/>
    </row>
    <row r="99" spans="1:11" ht="45" customHeight="1">
      <c r="A99" s="19">
        <v>91</v>
      </c>
      <c r="B99" s="39" t="s">
        <v>241</v>
      </c>
      <c r="C99" s="19">
        <v>901</v>
      </c>
      <c r="D99" s="30">
        <v>412</v>
      </c>
      <c r="E99" s="31" t="s">
        <v>109</v>
      </c>
      <c r="F99" s="31"/>
      <c r="G99" s="33"/>
      <c r="H99" s="33"/>
      <c r="I99" s="34">
        <f>SUM(I100)</f>
        <v>111.2</v>
      </c>
      <c r="J99" s="34">
        <f>SUM(J100)</f>
        <v>114.6</v>
      </c>
      <c r="K99" s="8"/>
    </row>
    <row r="100" spans="1:11" ht="30" customHeight="1">
      <c r="A100" s="19">
        <v>92</v>
      </c>
      <c r="B100" s="27" t="s">
        <v>168</v>
      </c>
      <c r="C100" s="21">
        <v>901</v>
      </c>
      <c r="D100" s="35">
        <v>412</v>
      </c>
      <c r="E100" s="32" t="s">
        <v>109</v>
      </c>
      <c r="F100" s="32" t="s">
        <v>57</v>
      </c>
      <c r="G100" s="33"/>
      <c r="H100" s="33"/>
      <c r="I100" s="36">
        <v>111.2</v>
      </c>
      <c r="J100" s="36">
        <v>114.6</v>
      </c>
      <c r="K100" s="8"/>
    </row>
    <row r="101" spans="1:11" ht="38.25" customHeight="1">
      <c r="A101" s="19">
        <v>93</v>
      </c>
      <c r="B101" s="43" t="s">
        <v>242</v>
      </c>
      <c r="C101" s="19">
        <v>901</v>
      </c>
      <c r="D101" s="30">
        <v>412</v>
      </c>
      <c r="E101" s="31" t="s">
        <v>110</v>
      </c>
      <c r="F101" s="32"/>
      <c r="G101" s="33"/>
      <c r="H101" s="33"/>
      <c r="I101" s="34">
        <f>SUM(I102)</f>
        <v>128.30000000000001</v>
      </c>
      <c r="J101" s="34">
        <f>SUM(J102)</f>
        <v>132</v>
      </c>
      <c r="K101" s="8"/>
    </row>
    <row r="102" spans="1:11" ht="30" customHeight="1">
      <c r="A102" s="19">
        <v>94</v>
      </c>
      <c r="B102" s="27" t="s">
        <v>168</v>
      </c>
      <c r="C102" s="21">
        <v>901</v>
      </c>
      <c r="D102" s="35">
        <v>412</v>
      </c>
      <c r="E102" s="32" t="s">
        <v>110</v>
      </c>
      <c r="F102" s="32" t="s">
        <v>57</v>
      </c>
      <c r="G102" s="33"/>
      <c r="H102" s="33"/>
      <c r="I102" s="36">
        <v>128.30000000000001</v>
      </c>
      <c r="J102" s="36">
        <v>132</v>
      </c>
      <c r="K102" s="8"/>
    </row>
    <row r="103" spans="1:11" ht="29.25" customHeight="1">
      <c r="A103" s="19">
        <v>95</v>
      </c>
      <c r="B103" s="43" t="s">
        <v>190</v>
      </c>
      <c r="C103" s="19">
        <v>901</v>
      </c>
      <c r="D103" s="30">
        <v>412</v>
      </c>
      <c r="E103" s="31" t="s">
        <v>111</v>
      </c>
      <c r="F103" s="31"/>
      <c r="G103" s="33"/>
      <c r="H103" s="33"/>
      <c r="I103" s="34">
        <f>SUM(I104)</f>
        <v>44.5</v>
      </c>
      <c r="J103" s="34">
        <f>SUM(J104)</f>
        <v>45.8</v>
      </c>
      <c r="K103" s="8"/>
    </row>
    <row r="104" spans="1:11" ht="30" customHeight="1">
      <c r="A104" s="19">
        <v>96</v>
      </c>
      <c r="B104" s="27" t="s">
        <v>168</v>
      </c>
      <c r="C104" s="21">
        <v>901</v>
      </c>
      <c r="D104" s="35">
        <v>412</v>
      </c>
      <c r="E104" s="32" t="s">
        <v>111</v>
      </c>
      <c r="F104" s="32" t="s">
        <v>57</v>
      </c>
      <c r="G104" s="33"/>
      <c r="H104" s="33"/>
      <c r="I104" s="36">
        <v>44.5</v>
      </c>
      <c r="J104" s="36">
        <v>45.8</v>
      </c>
      <c r="K104" s="8"/>
    </row>
    <row r="105" spans="1:11" ht="52.5" customHeight="1">
      <c r="A105" s="19">
        <v>97</v>
      </c>
      <c r="B105" s="43" t="s">
        <v>283</v>
      </c>
      <c r="C105" s="19">
        <v>901</v>
      </c>
      <c r="D105" s="30">
        <v>412</v>
      </c>
      <c r="E105" s="31" t="s">
        <v>191</v>
      </c>
      <c r="F105" s="31"/>
      <c r="G105" s="33"/>
      <c r="H105" s="33"/>
      <c r="I105" s="34">
        <f>SUM(I106)</f>
        <v>182.7</v>
      </c>
      <c r="J105" s="34">
        <f>SUM(J106)</f>
        <v>187.6</v>
      </c>
      <c r="K105" s="8"/>
    </row>
    <row r="106" spans="1:11" ht="30" customHeight="1">
      <c r="A106" s="19">
        <v>98</v>
      </c>
      <c r="B106" s="27" t="s">
        <v>168</v>
      </c>
      <c r="C106" s="21">
        <v>901</v>
      </c>
      <c r="D106" s="35">
        <v>412</v>
      </c>
      <c r="E106" s="32" t="s">
        <v>191</v>
      </c>
      <c r="F106" s="32" t="s">
        <v>57</v>
      </c>
      <c r="G106" s="33"/>
      <c r="H106" s="33"/>
      <c r="I106" s="36">
        <v>182.7</v>
      </c>
      <c r="J106" s="36">
        <v>187.6</v>
      </c>
      <c r="K106" s="8"/>
    </row>
    <row r="107" spans="1:11" ht="46.5" customHeight="1">
      <c r="A107" s="19">
        <v>99</v>
      </c>
      <c r="B107" s="13" t="s">
        <v>299</v>
      </c>
      <c r="C107" s="19">
        <v>901</v>
      </c>
      <c r="D107" s="30">
        <v>412</v>
      </c>
      <c r="E107" s="46" t="s">
        <v>132</v>
      </c>
      <c r="F107" s="48"/>
      <c r="G107" s="33"/>
      <c r="H107" s="33"/>
      <c r="I107" s="34">
        <f>SUM(I108)</f>
        <v>62.1</v>
      </c>
      <c r="J107" s="34">
        <f>SUM(J108)</f>
        <v>64</v>
      </c>
      <c r="K107" s="8"/>
    </row>
    <row r="108" spans="1:11" ht="49.5" customHeight="1">
      <c r="A108" s="19">
        <v>100</v>
      </c>
      <c r="B108" s="43" t="s">
        <v>243</v>
      </c>
      <c r="C108" s="19">
        <v>901</v>
      </c>
      <c r="D108" s="30">
        <v>412</v>
      </c>
      <c r="E108" s="31" t="s">
        <v>133</v>
      </c>
      <c r="F108" s="31"/>
      <c r="G108" s="33"/>
      <c r="H108" s="33"/>
      <c r="I108" s="34">
        <f>I109</f>
        <v>62.1</v>
      </c>
      <c r="J108" s="34">
        <f>J109</f>
        <v>64</v>
      </c>
      <c r="K108" s="8"/>
    </row>
    <row r="109" spans="1:11" ht="39.75" customHeight="1">
      <c r="A109" s="19">
        <v>101</v>
      </c>
      <c r="B109" s="27" t="s">
        <v>170</v>
      </c>
      <c r="C109" s="21">
        <v>901</v>
      </c>
      <c r="D109" s="35">
        <v>412</v>
      </c>
      <c r="E109" s="32" t="s">
        <v>133</v>
      </c>
      <c r="F109" s="32" t="s">
        <v>40</v>
      </c>
      <c r="G109" s="33"/>
      <c r="H109" s="33"/>
      <c r="I109" s="36">
        <v>62.1</v>
      </c>
      <c r="J109" s="36">
        <v>64</v>
      </c>
      <c r="K109" s="8"/>
    </row>
    <row r="110" spans="1:11" ht="43.5" customHeight="1">
      <c r="A110" s="19">
        <v>102</v>
      </c>
      <c r="B110" s="13" t="s">
        <v>300</v>
      </c>
      <c r="C110" s="19">
        <v>901</v>
      </c>
      <c r="D110" s="47">
        <v>412</v>
      </c>
      <c r="E110" s="46" t="s">
        <v>246</v>
      </c>
      <c r="F110" s="48"/>
      <c r="G110" s="33"/>
      <c r="H110" s="33"/>
      <c r="I110" s="34">
        <f t="shared" ref="I110:J112" si="5">SUM(I111)</f>
        <v>662</v>
      </c>
      <c r="J110" s="34">
        <f t="shared" si="5"/>
        <v>0</v>
      </c>
      <c r="K110" s="8"/>
    </row>
    <row r="111" spans="1:11" ht="43.5" customHeight="1">
      <c r="A111" s="19">
        <v>103</v>
      </c>
      <c r="B111" s="45" t="s">
        <v>200</v>
      </c>
      <c r="C111" s="19">
        <v>901</v>
      </c>
      <c r="D111" s="47">
        <v>412</v>
      </c>
      <c r="E111" s="46" t="s">
        <v>136</v>
      </c>
      <c r="F111" s="48"/>
      <c r="G111" s="33"/>
      <c r="H111" s="33"/>
      <c r="I111" s="34">
        <f t="shared" si="5"/>
        <v>662</v>
      </c>
      <c r="J111" s="34">
        <f t="shared" si="5"/>
        <v>0</v>
      </c>
      <c r="K111" s="8"/>
    </row>
    <row r="112" spans="1:11" ht="38.25" customHeight="1">
      <c r="A112" s="19">
        <v>104</v>
      </c>
      <c r="B112" s="13" t="s">
        <v>301</v>
      </c>
      <c r="C112" s="19">
        <v>901</v>
      </c>
      <c r="D112" s="47">
        <v>412</v>
      </c>
      <c r="E112" s="46" t="s">
        <v>302</v>
      </c>
      <c r="F112" s="46"/>
      <c r="G112" s="37"/>
      <c r="H112" s="37"/>
      <c r="I112" s="34">
        <f t="shared" si="5"/>
        <v>662</v>
      </c>
      <c r="J112" s="34">
        <f t="shared" si="5"/>
        <v>0</v>
      </c>
      <c r="K112" s="8"/>
    </row>
    <row r="113" spans="1:11" ht="29.25" customHeight="1">
      <c r="A113" s="19">
        <v>105</v>
      </c>
      <c r="B113" s="27" t="s">
        <v>168</v>
      </c>
      <c r="C113" s="21">
        <v>901</v>
      </c>
      <c r="D113" s="49">
        <v>412</v>
      </c>
      <c r="E113" s="48" t="s">
        <v>302</v>
      </c>
      <c r="F113" s="48" t="s">
        <v>57</v>
      </c>
      <c r="G113" s="33"/>
      <c r="H113" s="33"/>
      <c r="I113" s="36">
        <v>662</v>
      </c>
      <c r="J113" s="36">
        <v>0</v>
      </c>
      <c r="K113" s="8"/>
    </row>
    <row r="114" spans="1:11" ht="45" customHeight="1">
      <c r="A114" s="19">
        <v>106</v>
      </c>
      <c r="B114" s="13" t="s">
        <v>244</v>
      </c>
      <c r="C114" s="19">
        <v>901</v>
      </c>
      <c r="D114" s="30">
        <v>412</v>
      </c>
      <c r="E114" s="31" t="s">
        <v>245</v>
      </c>
      <c r="F114" s="31"/>
      <c r="G114" s="33"/>
      <c r="H114" s="33"/>
      <c r="I114" s="34">
        <f>SUM(I115)</f>
        <v>55.2</v>
      </c>
      <c r="J114" s="34">
        <f>SUM(J115)</f>
        <v>56.2</v>
      </c>
      <c r="K114" s="8"/>
    </row>
    <row r="115" spans="1:11" ht="32.25" customHeight="1">
      <c r="A115" s="19">
        <v>107</v>
      </c>
      <c r="B115" s="13" t="s">
        <v>207</v>
      </c>
      <c r="C115" s="19">
        <v>901</v>
      </c>
      <c r="D115" s="30">
        <v>412</v>
      </c>
      <c r="E115" s="31" t="s">
        <v>138</v>
      </c>
      <c r="F115" s="31"/>
      <c r="G115" s="33"/>
      <c r="H115" s="33"/>
      <c r="I115" s="34">
        <f>SUM(I116)</f>
        <v>55.2</v>
      </c>
      <c r="J115" s="34">
        <f>SUM(J116)</f>
        <v>56.2</v>
      </c>
      <c r="K115" s="8"/>
    </row>
    <row r="116" spans="1:11" ht="27" customHeight="1">
      <c r="A116" s="19">
        <v>107</v>
      </c>
      <c r="B116" s="27" t="s">
        <v>168</v>
      </c>
      <c r="C116" s="21">
        <v>901</v>
      </c>
      <c r="D116" s="35">
        <v>412</v>
      </c>
      <c r="E116" s="32" t="s">
        <v>138</v>
      </c>
      <c r="F116" s="32" t="s">
        <v>57</v>
      </c>
      <c r="G116" s="33"/>
      <c r="H116" s="33"/>
      <c r="I116" s="36">
        <v>55.2</v>
      </c>
      <c r="J116" s="36">
        <v>56.2</v>
      </c>
      <c r="K116" s="8"/>
    </row>
    <row r="117" spans="1:11" ht="54" customHeight="1">
      <c r="A117" s="19">
        <v>109</v>
      </c>
      <c r="B117" s="13" t="s">
        <v>201</v>
      </c>
      <c r="C117" s="19">
        <v>901</v>
      </c>
      <c r="D117" s="47">
        <v>412</v>
      </c>
      <c r="E117" s="46" t="s">
        <v>247</v>
      </c>
      <c r="F117" s="46"/>
      <c r="G117" s="37"/>
      <c r="H117" s="37"/>
      <c r="I117" s="34">
        <f>SUM(I118)</f>
        <v>63.8</v>
      </c>
      <c r="J117" s="34">
        <f>SUM(J118)</f>
        <v>53</v>
      </c>
      <c r="K117" s="8"/>
    </row>
    <row r="118" spans="1:11" ht="90" customHeight="1">
      <c r="A118" s="19">
        <v>110</v>
      </c>
      <c r="B118" s="43" t="s">
        <v>339</v>
      </c>
      <c r="C118" s="19">
        <v>901</v>
      </c>
      <c r="D118" s="47">
        <v>412</v>
      </c>
      <c r="E118" s="46" t="s">
        <v>338</v>
      </c>
      <c r="F118" s="46"/>
      <c r="G118" s="37"/>
      <c r="H118" s="37"/>
      <c r="I118" s="34">
        <f>SUM(I119)</f>
        <v>63.8</v>
      </c>
      <c r="J118" s="34">
        <f>SUM(J119)</f>
        <v>53</v>
      </c>
      <c r="K118" s="8"/>
    </row>
    <row r="119" spans="1:11" ht="27" customHeight="1">
      <c r="A119" s="19">
        <v>111</v>
      </c>
      <c r="B119" s="27" t="s">
        <v>168</v>
      </c>
      <c r="C119" s="21">
        <v>901</v>
      </c>
      <c r="D119" s="49">
        <v>412</v>
      </c>
      <c r="E119" s="48" t="s">
        <v>338</v>
      </c>
      <c r="F119" s="48" t="s">
        <v>57</v>
      </c>
      <c r="G119" s="33"/>
      <c r="H119" s="33"/>
      <c r="I119" s="36">
        <v>63.8</v>
      </c>
      <c r="J119" s="36">
        <v>53</v>
      </c>
      <c r="K119" s="8"/>
    </row>
    <row r="120" spans="1:11" ht="38.25" customHeight="1">
      <c r="A120" s="19">
        <v>112</v>
      </c>
      <c r="B120" s="43" t="s">
        <v>248</v>
      </c>
      <c r="C120" s="19">
        <v>901</v>
      </c>
      <c r="D120" s="47">
        <v>412</v>
      </c>
      <c r="E120" s="46" t="s">
        <v>251</v>
      </c>
      <c r="F120" s="46"/>
      <c r="G120" s="37"/>
      <c r="H120" s="37"/>
      <c r="I120" s="34">
        <f t="shared" ref="I120:J122" si="6">SUM(I121)</f>
        <v>10.6</v>
      </c>
      <c r="J120" s="34">
        <f t="shared" si="6"/>
        <v>10.9</v>
      </c>
      <c r="K120" s="8"/>
    </row>
    <row r="121" spans="1:11" ht="43.5" customHeight="1">
      <c r="A121" s="19">
        <v>113</v>
      </c>
      <c r="B121" s="41" t="s">
        <v>249</v>
      </c>
      <c r="C121" s="19">
        <v>901</v>
      </c>
      <c r="D121" s="47">
        <v>412</v>
      </c>
      <c r="E121" s="46" t="s">
        <v>252</v>
      </c>
      <c r="F121" s="46"/>
      <c r="G121" s="37"/>
      <c r="H121" s="37"/>
      <c r="I121" s="34">
        <f t="shared" si="6"/>
        <v>10.6</v>
      </c>
      <c r="J121" s="34">
        <f t="shared" si="6"/>
        <v>10.9</v>
      </c>
      <c r="K121" s="8"/>
    </row>
    <row r="122" spans="1:11" ht="47.25" customHeight="1">
      <c r="A122" s="19">
        <v>114</v>
      </c>
      <c r="B122" s="43" t="s">
        <v>250</v>
      </c>
      <c r="C122" s="19">
        <v>901</v>
      </c>
      <c r="D122" s="47">
        <v>412</v>
      </c>
      <c r="E122" s="46" t="s">
        <v>253</v>
      </c>
      <c r="F122" s="46"/>
      <c r="G122" s="37"/>
      <c r="H122" s="37"/>
      <c r="I122" s="34">
        <f t="shared" si="6"/>
        <v>10.6</v>
      </c>
      <c r="J122" s="34">
        <f t="shared" si="6"/>
        <v>10.9</v>
      </c>
      <c r="K122" s="8"/>
    </row>
    <row r="123" spans="1:11" ht="27" customHeight="1">
      <c r="A123" s="19">
        <v>115</v>
      </c>
      <c r="B123" s="27" t="s">
        <v>168</v>
      </c>
      <c r="C123" s="21">
        <v>901</v>
      </c>
      <c r="D123" s="49">
        <v>412</v>
      </c>
      <c r="E123" s="48" t="s">
        <v>253</v>
      </c>
      <c r="F123" s="48" t="s">
        <v>57</v>
      </c>
      <c r="G123" s="33"/>
      <c r="H123" s="33"/>
      <c r="I123" s="36">
        <v>10.6</v>
      </c>
      <c r="J123" s="36">
        <v>10.9</v>
      </c>
      <c r="K123" s="8"/>
    </row>
    <row r="124" spans="1:11" ht="17.25" customHeight="1">
      <c r="A124" s="19">
        <v>116</v>
      </c>
      <c r="B124" s="13" t="s">
        <v>9</v>
      </c>
      <c r="C124" s="19">
        <v>901</v>
      </c>
      <c r="D124" s="30">
        <v>500</v>
      </c>
      <c r="E124" s="31"/>
      <c r="F124" s="32"/>
      <c r="G124" s="33"/>
      <c r="H124" s="33"/>
      <c r="I124" s="34">
        <f>I125+I129+I133+I142</f>
        <v>9534.6999999999989</v>
      </c>
      <c r="J124" s="34">
        <f>J125+J129+J133+J142</f>
        <v>11162.599999999999</v>
      </c>
      <c r="K124" s="8"/>
    </row>
    <row r="125" spans="1:11" ht="18.75" customHeight="1">
      <c r="A125" s="19">
        <v>117</v>
      </c>
      <c r="B125" s="13" t="s">
        <v>10</v>
      </c>
      <c r="C125" s="19">
        <v>901</v>
      </c>
      <c r="D125" s="30">
        <v>501</v>
      </c>
      <c r="E125" s="31"/>
      <c r="F125" s="32"/>
      <c r="G125" s="33"/>
      <c r="H125" s="33"/>
      <c r="I125" s="34">
        <f t="shared" ref="I125:J127" si="7">SUM(I126)</f>
        <v>80.400000000000006</v>
      </c>
      <c r="J125" s="34">
        <f t="shared" si="7"/>
        <v>82.8</v>
      </c>
      <c r="K125" s="8"/>
    </row>
    <row r="126" spans="1:11" ht="54.75" customHeight="1">
      <c r="A126" s="19">
        <v>118</v>
      </c>
      <c r="B126" s="43" t="s">
        <v>202</v>
      </c>
      <c r="C126" s="19">
        <v>901</v>
      </c>
      <c r="D126" s="30">
        <v>501</v>
      </c>
      <c r="E126" s="31" t="s">
        <v>204</v>
      </c>
      <c r="F126" s="31"/>
      <c r="G126" s="37"/>
      <c r="H126" s="37"/>
      <c r="I126" s="34">
        <f t="shared" si="7"/>
        <v>80.400000000000006</v>
      </c>
      <c r="J126" s="34">
        <f t="shared" si="7"/>
        <v>82.8</v>
      </c>
      <c r="K126" s="8"/>
    </row>
    <row r="127" spans="1:11" ht="29.25" customHeight="1">
      <c r="A127" s="19">
        <v>119</v>
      </c>
      <c r="B127" s="41" t="s">
        <v>203</v>
      </c>
      <c r="C127" s="19">
        <v>901</v>
      </c>
      <c r="D127" s="30">
        <v>501</v>
      </c>
      <c r="E127" s="31" t="s">
        <v>205</v>
      </c>
      <c r="F127" s="31"/>
      <c r="G127" s="33"/>
      <c r="H127" s="33"/>
      <c r="I127" s="34">
        <f t="shared" si="7"/>
        <v>80.400000000000006</v>
      </c>
      <c r="J127" s="34">
        <f t="shared" si="7"/>
        <v>82.8</v>
      </c>
      <c r="K127" s="8"/>
    </row>
    <row r="128" spans="1:11" ht="29.25" customHeight="1">
      <c r="A128" s="19">
        <v>120</v>
      </c>
      <c r="B128" s="27" t="s">
        <v>168</v>
      </c>
      <c r="C128" s="21">
        <v>901</v>
      </c>
      <c r="D128" s="35">
        <v>501</v>
      </c>
      <c r="E128" s="32" t="s">
        <v>205</v>
      </c>
      <c r="F128" s="32" t="s">
        <v>57</v>
      </c>
      <c r="G128" s="33"/>
      <c r="H128" s="33"/>
      <c r="I128" s="36">
        <v>80.400000000000006</v>
      </c>
      <c r="J128" s="36">
        <v>82.8</v>
      </c>
      <c r="K128" s="8"/>
    </row>
    <row r="129" spans="1:11" ht="18" customHeight="1">
      <c r="A129" s="19">
        <v>121</v>
      </c>
      <c r="B129" s="13" t="s">
        <v>11</v>
      </c>
      <c r="C129" s="19">
        <v>901</v>
      </c>
      <c r="D129" s="30">
        <v>502</v>
      </c>
      <c r="E129" s="31"/>
      <c r="F129" s="32"/>
      <c r="G129" s="33"/>
      <c r="H129" s="33"/>
      <c r="I129" s="34">
        <v>0</v>
      </c>
      <c r="J129" s="34">
        <f>SUM(J130)</f>
        <v>1693</v>
      </c>
      <c r="K129" s="8"/>
    </row>
    <row r="130" spans="1:11" ht="38.25" customHeight="1">
      <c r="A130" s="19">
        <v>122</v>
      </c>
      <c r="B130" s="76" t="s">
        <v>315</v>
      </c>
      <c r="C130" s="19">
        <v>901</v>
      </c>
      <c r="D130" s="30">
        <v>502</v>
      </c>
      <c r="E130" s="31" t="s">
        <v>255</v>
      </c>
      <c r="F130" s="31"/>
      <c r="G130" s="33"/>
      <c r="H130" s="33"/>
      <c r="I130" s="34">
        <f t="shared" ref="I130:J131" si="8">SUM(I131)</f>
        <v>0</v>
      </c>
      <c r="J130" s="34">
        <f t="shared" si="8"/>
        <v>1693</v>
      </c>
      <c r="K130" s="8"/>
    </row>
    <row r="131" spans="1:11" ht="61.5" customHeight="1">
      <c r="A131" s="19">
        <v>123</v>
      </c>
      <c r="B131" s="39" t="s">
        <v>254</v>
      </c>
      <c r="C131" s="19">
        <v>901</v>
      </c>
      <c r="D131" s="30">
        <v>502</v>
      </c>
      <c r="E131" s="31" t="s">
        <v>319</v>
      </c>
      <c r="F131" s="31"/>
      <c r="G131" s="33"/>
      <c r="H131" s="33"/>
      <c r="I131" s="34">
        <f t="shared" si="8"/>
        <v>0</v>
      </c>
      <c r="J131" s="34">
        <f t="shared" si="8"/>
        <v>1693</v>
      </c>
      <c r="K131" s="8"/>
    </row>
    <row r="132" spans="1:11" ht="30.75" customHeight="1">
      <c r="A132" s="19">
        <v>124</v>
      </c>
      <c r="B132" s="27" t="s">
        <v>168</v>
      </c>
      <c r="C132" s="21">
        <v>901</v>
      </c>
      <c r="D132" s="35">
        <v>502</v>
      </c>
      <c r="E132" s="32" t="s">
        <v>319</v>
      </c>
      <c r="F132" s="32" t="s">
        <v>57</v>
      </c>
      <c r="G132" s="33"/>
      <c r="H132" s="33"/>
      <c r="I132" s="36">
        <f>961.6-961.6</f>
        <v>0</v>
      </c>
      <c r="J132" s="36">
        <v>1693</v>
      </c>
      <c r="K132" s="8"/>
    </row>
    <row r="133" spans="1:11" ht="21.75" customHeight="1">
      <c r="A133" s="19">
        <v>125</v>
      </c>
      <c r="B133" s="13" t="s">
        <v>12</v>
      </c>
      <c r="C133" s="19">
        <v>901</v>
      </c>
      <c r="D133" s="30">
        <v>503</v>
      </c>
      <c r="E133" s="31"/>
      <c r="F133" s="32"/>
      <c r="G133" s="33"/>
      <c r="H133" s="33"/>
      <c r="I133" s="34">
        <f>SUM(I134+I141)</f>
        <v>9427.2999999999993</v>
      </c>
      <c r="J133" s="34">
        <f>SUM(J134+J141)</f>
        <v>9359.7999999999993</v>
      </c>
      <c r="K133" s="8"/>
    </row>
    <row r="134" spans="1:11" ht="38.25" customHeight="1">
      <c r="A134" s="19">
        <v>126</v>
      </c>
      <c r="B134" s="39" t="s">
        <v>340</v>
      </c>
      <c r="C134" s="19">
        <v>901</v>
      </c>
      <c r="D134" s="30">
        <v>503</v>
      </c>
      <c r="E134" s="31" t="s">
        <v>137</v>
      </c>
      <c r="F134" s="32"/>
      <c r="G134" s="33"/>
      <c r="H134" s="33"/>
      <c r="I134" s="34">
        <f>SUM(I135+I137+I139)</f>
        <v>9427.2999999999993</v>
      </c>
      <c r="J134" s="34">
        <f>SUM(J135+J137+J139)</f>
        <v>9359.7999999999993</v>
      </c>
      <c r="K134" s="8"/>
    </row>
    <row r="135" spans="1:11" ht="25.5" customHeight="1">
      <c r="A135" s="19">
        <v>127</v>
      </c>
      <c r="B135" s="13" t="s">
        <v>206</v>
      </c>
      <c r="C135" s="19">
        <v>901</v>
      </c>
      <c r="D135" s="30">
        <v>503</v>
      </c>
      <c r="E135" s="31" t="s">
        <v>257</v>
      </c>
      <c r="F135" s="31"/>
      <c r="G135" s="33"/>
      <c r="H135" s="33"/>
      <c r="I135" s="34">
        <f>I136</f>
        <v>6057</v>
      </c>
      <c r="J135" s="34">
        <f>J136</f>
        <v>6284.9</v>
      </c>
      <c r="K135" s="8"/>
    </row>
    <row r="136" spans="1:11" ht="28.5" customHeight="1">
      <c r="A136" s="19">
        <v>128</v>
      </c>
      <c r="B136" s="27" t="s">
        <v>168</v>
      </c>
      <c r="C136" s="21">
        <v>901</v>
      </c>
      <c r="D136" s="35">
        <v>503</v>
      </c>
      <c r="E136" s="32" t="s">
        <v>257</v>
      </c>
      <c r="F136" s="32" t="s">
        <v>57</v>
      </c>
      <c r="G136" s="33"/>
      <c r="H136" s="33"/>
      <c r="I136" s="36">
        <v>6057</v>
      </c>
      <c r="J136" s="36">
        <v>6284.9</v>
      </c>
      <c r="K136" s="8"/>
    </row>
    <row r="137" spans="1:11" ht="24" customHeight="1">
      <c r="A137" s="19">
        <v>129</v>
      </c>
      <c r="B137" s="13" t="s">
        <v>13</v>
      </c>
      <c r="C137" s="19">
        <v>901</v>
      </c>
      <c r="D137" s="30">
        <v>503</v>
      </c>
      <c r="E137" s="31" t="s">
        <v>258</v>
      </c>
      <c r="F137" s="31"/>
      <c r="G137" s="33"/>
      <c r="H137" s="33"/>
      <c r="I137" s="34">
        <f>I138</f>
        <v>815.2</v>
      </c>
      <c r="J137" s="34">
        <f>J138</f>
        <v>734.4</v>
      </c>
      <c r="K137" s="8"/>
    </row>
    <row r="138" spans="1:11" ht="30" customHeight="1">
      <c r="A138" s="19">
        <v>130</v>
      </c>
      <c r="B138" s="27" t="s">
        <v>168</v>
      </c>
      <c r="C138" s="21">
        <v>901</v>
      </c>
      <c r="D138" s="35">
        <v>503</v>
      </c>
      <c r="E138" s="32" t="s">
        <v>258</v>
      </c>
      <c r="F138" s="32" t="s">
        <v>57</v>
      </c>
      <c r="G138" s="33"/>
      <c r="H138" s="33"/>
      <c r="I138" s="36">
        <v>815.2</v>
      </c>
      <c r="J138" s="36">
        <v>734.4</v>
      </c>
      <c r="K138" s="8"/>
    </row>
    <row r="139" spans="1:11" ht="57.75" customHeight="1">
      <c r="A139" s="19">
        <v>131</v>
      </c>
      <c r="B139" s="13" t="s">
        <v>256</v>
      </c>
      <c r="C139" s="19">
        <v>901</v>
      </c>
      <c r="D139" s="30">
        <v>503</v>
      </c>
      <c r="E139" s="31" t="s">
        <v>259</v>
      </c>
      <c r="F139" s="31"/>
      <c r="G139" s="33"/>
      <c r="H139" s="33"/>
      <c r="I139" s="34">
        <f>I140</f>
        <v>2555.1</v>
      </c>
      <c r="J139" s="34">
        <f>J140</f>
        <v>2340.5</v>
      </c>
      <c r="K139" s="8"/>
    </row>
    <row r="140" spans="1:11" ht="30" customHeight="1">
      <c r="A140" s="19">
        <v>132</v>
      </c>
      <c r="B140" s="27" t="s">
        <v>168</v>
      </c>
      <c r="C140" s="21">
        <v>901</v>
      </c>
      <c r="D140" s="35">
        <v>503</v>
      </c>
      <c r="E140" s="32" t="s">
        <v>259</v>
      </c>
      <c r="F140" s="32" t="s">
        <v>57</v>
      </c>
      <c r="G140" s="33"/>
      <c r="H140" s="33"/>
      <c r="I140" s="36">
        <v>2555.1</v>
      </c>
      <c r="J140" s="36">
        <v>2340.5</v>
      </c>
      <c r="K140" s="8"/>
    </row>
    <row r="141" spans="1:11" ht="35.25" customHeight="1">
      <c r="A141" s="19">
        <v>133</v>
      </c>
      <c r="B141" s="13" t="s">
        <v>289</v>
      </c>
      <c r="C141" s="19">
        <v>901</v>
      </c>
      <c r="D141" s="30">
        <v>503</v>
      </c>
      <c r="E141" s="31" t="s">
        <v>212</v>
      </c>
      <c r="F141" s="31"/>
      <c r="G141" s="37"/>
      <c r="H141" s="37"/>
      <c r="I141" s="34">
        <v>0</v>
      </c>
      <c r="J141" s="34">
        <v>0</v>
      </c>
      <c r="K141" s="8"/>
    </row>
    <row r="142" spans="1:11" ht="20.25" customHeight="1">
      <c r="A142" s="19">
        <v>134</v>
      </c>
      <c r="B142" s="13" t="s">
        <v>52</v>
      </c>
      <c r="C142" s="19">
        <v>901</v>
      </c>
      <c r="D142" s="30">
        <v>505</v>
      </c>
      <c r="E142" s="31"/>
      <c r="F142" s="32"/>
      <c r="G142" s="33"/>
      <c r="H142" s="33"/>
      <c r="I142" s="34">
        <f>SUM(I143)</f>
        <v>27</v>
      </c>
      <c r="J142" s="34">
        <f>SUM(J143)</f>
        <v>27</v>
      </c>
      <c r="K142" s="8"/>
    </row>
    <row r="143" spans="1:11" ht="38.25" customHeight="1">
      <c r="A143" s="19">
        <v>135</v>
      </c>
      <c r="B143" s="39" t="s">
        <v>340</v>
      </c>
      <c r="C143" s="19">
        <v>901</v>
      </c>
      <c r="D143" s="30">
        <v>505</v>
      </c>
      <c r="E143" s="31" t="s">
        <v>137</v>
      </c>
      <c r="F143" s="32"/>
      <c r="G143" s="33"/>
      <c r="H143" s="33"/>
      <c r="I143" s="34">
        <f>SUM(I144)</f>
        <v>27</v>
      </c>
      <c r="J143" s="34">
        <f>SUM(J144)</f>
        <v>27</v>
      </c>
      <c r="K143" s="8"/>
    </row>
    <row r="144" spans="1:11" ht="63.75" customHeight="1">
      <c r="A144" s="19">
        <v>136</v>
      </c>
      <c r="B144" s="41" t="s">
        <v>95</v>
      </c>
      <c r="C144" s="19">
        <v>901</v>
      </c>
      <c r="D144" s="30">
        <v>505</v>
      </c>
      <c r="E144" s="31" t="s">
        <v>303</v>
      </c>
      <c r="F144" s="31"/>
      <c r="G144" s="33"/>
      <c r="H144" s="33"/>
      <c r="I144" s="34">
        <f>I145</f>
        <v>27</v>
      </c>
      <c r="J144" s="34">
        <f>J145</f>
        <v>27</v>
      </c>
      <c r="K144" s="8"/>
    </row>
    <row r="145" spans="1:11" ht="41.25" customHeight="1">
      <c r="A145" s="19">
        <v>137</v>
      </c>
      <c r="B145" s="27" t="s">
        <v>170</v>
      </c>
      <c r="C145" s="21">
        <v>901</v>
      </c>
      <c r="D145" s="35">
        <v>505</v>
      </c>
      <c r="E145" s="32" t="s">
        <v>303</v>
      </c>
      <c r="F145" s="32" t="s">
        <v>40</v>
      </c>
      <c r="G145" s="33"/>
      <c r="H145" s="33"/>
      <c r="I145" s="36">
        <v>27</v>
      </c>
      <c r="J145" s="36">
        <v>27</v>
      </c>
      <c r="K145" s="8"/>
    </row>
    <row r="146" spans="1:11" ht="19.5" customHeight="1">
      <c r="A146" s="19">
        <v>138</v>
      </c>
      <c r="B146" s="13" t="s">
        <v>14</v>
      </c>
      <c r="C146" s="19">
        <v>901</v>
      </c>
      <c r="D146" s="30">
        <v>600</v>
      </c>
      <c r="E146" s="31"/>
      <c r="F146" s="32"/>
      <c r="G146" s="33"/>
      <c r="H146" s="33"/>
      <c r="I146" s="34">
        <f>I147</f>
        <v>472.1</v>
      </c>
      <c r="J146" s="34">
        <f>J147</f>
        <v>438.9</v>
      </c>
      <c r="K146" s="8"/>
    </row>
    <row r="147" spans="1:11" ht="25.5" customHeight="1">
      <c r="A147" s="19">
        <v>139</v>
      </c>
      <c r="B147" s="13" t="s">
        <v>15</v>
      </c>
      <c r="C147" s="19">
        <v>901</v>
      </c>
      <c r="D147" s="30">
        <v>603</v>
      </c>
      <c r="E147" s="31"/>
      <c r="F147" s="32"/>
      <c r="G147" s="33"/>
      <c r="H147" s="33"/>
      <c r="I147" s="34">
        <f>SUM(I148)</f>
        <v>472.1</v>
      </c>
      <c r="J147" s="34">
        <f>SUM(J148)</f>
        <v>438.9</v>
      </c>
      <c r="K147" s="8"/>
    </row>
    <row r="148" spans="1:11" ht="30.75" customHeight="1">
      <c r="A148" s="19">
        <v>140</v>
      </c>
      <c r="B148" s="13" t="s">
        <v>341</v>
      </c>
      <c r="C148" s="19">
        <v>901</v>
      </c>
      <c r="D148" s="30">
        <v>603</v>
      </c>
      <c r="E148" s="31" t="s">
        <v>360</v>
      </c>
      <c r="F148" s="32"/>
      <c r="G148" s="33"/>
      <c r="H148" s="33"/>
      <c r="I148" s="34">
        <f>SUM(I149)</f>
        <v>472.1</v>
      </c>
      <c r="J148" s="34">
        <f>SUM(J149)</f>
        <v>438.9</v>
      </c>
      <c r="K148" s="8"/>
    </row>
    <row r="149" spans="1:11" ht="38.25" customHeight="1">
      <c r="A149" s="19">
        <v>141</v>
      </c>
      <c r="B149" s="13" t="s">
        <v>68</v>
      </c>
      <c r="C149" s="19">
        <v>901</v>
      </c>
      <c r="D149" s="30">
        <v>603</v>
      </c>
      <c r="E149" s="31" t="s">
        <v>139</v>
      </c>
      <c r="F149" s="32"/>
      <c r="G149" s="33"/>
      <c r="H149" s="33"/>
      <c r="I149" s="34">
        <f>I150</f>
        <v>472.1</v>
      </c>
      <c r="J149" s="34">
        <f>J150</f>
        <v>438.9</v>
      </c>
      <c r="K149" s="8"/>
    </row>
    <row r="150" spans="1:11" ht="31.5" customHeight="1">
      <c r="A150" s="19">
        <v>142</v>
      </c>
      <c r="B150" s="27" t="s">
        <v>168</v>
      </c>
      <c r="C150" s="21">
        <v>901</v>
      </c>
      <c r="D150" s="35">
        <v>603</v>
      </c>
      <c r="E150" s="32" t="s">
        <v>139</v>
      </c>
      <c r="F150" s="32" t="s">
        <v>57</v>
      </c>
      <c r="G150" s="33"/>
      <c r="H150" s="33"/>
      <c r="I150" s="36">
        <v>472.1</v>
      </c>
      <c r="J150" s="36">
        <v>438.9</v>
      </c>
      <c r="K150" s="8"/>
    </row>
    <row r="151" spans="1:11" ht="19.5" customHeight="1">
      <c r="A151" s="19">
        <v>143</v>
      </c>
      <c r="B151" s="13" t="s">
        <v>16</v>
      </c>
      <c r="C151" s="19">
        <v>901</v>
      </c>
      <c r="D151" s="30">
        <v>700</v>
      </c>
      <c r="E151" s="31"/>
      <c r="F151" s="32"/>
      <c r="G151" s="33"/>
      <c r="H151" s="33"/>
      <c r="I151" s="34">
        <f>SUM(I152+I162+I181+I186+I207)</f>
        <v>160409.60000000001</v>
      </c>
      <c r="J151" s="34">
        <f>SUM(J153+J162+J178+J181+J186+J207)</f>
        <v>159113.49999999997</v>
      </c>
      <c r="K151" s="8"/>
    </row>
    <row r="152" spans="1:11" ht="18.75" customHeight="1">
      <c r="A152" s="19">
        <v>144</v>
      </c>
      <c r="B152" s="13" t="s">
        <v>17</v>
      </c>
      <c r="C152" s="19">
        <v>901</v>
      </c>
      <c r="D152" s="30">
        <v>701</v>
      </c>
      <c r="E152" s="31"/>
      <c r="F152" s="32"/>
      <c r="G152" s="33"/>
      <c r="H152" s="33"/>
      <c r="I152" s="34">
        <f>SUM(I153)</f>
        <v>52250</v>
      </c>
      <c r="J152" s="34">
        <f>SUM(J153)</f>
        <v>52716</v>
      </c>
      <c r="K152" s="8"/>
    </row>
    <row r="153" spans="1:11" ht="39" customHeight="1">
      <c r="A153" s="19">
        <v>145</v>
      </c>
      <c r="B153" s="13" t="s">
        <v>318</v>
      </c>
      <c r="C153" s="19">
        <v>901</v>
      </c>
      <c r="D153" s="30">
        <v>701</v>
      </c>
      <c r="E153" s="31" t="s">
        <v>140</v>
      </c>
      <c r="F153" s="32"/>
      <c r="G153" s="33"/>
      <c r="H153" s="33"/>
      <c r="I153" s="34">
        <f>SUM(I154+I157)</f>
        <v>52250</v>
      </c>
      <c r="J153" s="34">
        <f>SUM(J154+J157)</f>
        <v>52716</v>
      </c>
      <c r="K153" s="8"/>
    </row>
    <row r="154" spans="1:11" ht="25.5" customHeight="1">
      <c r="A154" s="19">
        <v>146</v>
      </c>
      <c r="B154" s="13" t="s">
        <v>260</v>
      </c>
      <c r="C154" s="19">
        <v>901</v>
      </c>
      <c r="D154" s="30">
        <v>701</v>
      </c>
      <c r="E154" s="31" t="s">
        <v>342</v>
      </c>
      <c r="F154" s="32"/>
      <c r="G154" s="33"/>
      <c r="H154" s="33"/>
      <c r="I154" s="34">
        <f>SUM(I155)</f>
        <v>29000</v>
      </c>
      <c r="J154" s="34">
        <f>SUM(J155)</f>
        <v>29000</v>
      </c>
      <c r="K154" s="8"/>
    </row>
    <row r="155" spans="1:11" ht="42.75" customHeight="1">
      <c r="A155" s="19">
        <v>147</v>
      </c>
      <c r="B155" s="13" t="s">
        <v>69</v>
      </c>
      <c r="C155" s="19">
        <v>901</v>
      </c>
      <c r="D155" s="30">
        <v>701</v>
      </c>
      <c r="E155" s="31" t="s">
        <v>141</v>
      </c>
      <c r="F155" s="32"/>
      <c r="G155" s="33"/>
      <c r="H155" s="33"/>
      <c r="I155" s="34">
        <f>SUM(I156:I156)</f>
        <v>29000</v>
      </c>
      <c r="J155" s="34">
        <f>SUM(J156:J156)</f>
        <v>29000</v>
      </c>
      <c r="K155" s="8"/>
    </row>
    <row r="156" spans="1:11" ht="20.25" customHeight="1">
      <c r="A156" s="19">
        <v>148</v>
      </c>
      <c r="B156" s="27" t="s">
        <v>280</v>
      </c>
      <c r="C156" s="21">
        <v>901</v>
      </c>
      <c r="D156" s="35">
        <v>701</v>
      </c>
      <c r="E156" s="32" t="s">
        <v>141</v>
      </c>
      <c r="F156" s="32" t="s">
        <v>281</v>
      </c>
      <c r="G156" s="33"/>
      <c r="H156" s="33"/>
      <c r="I156" s="36">
        <v>29000</v>
      </c>
      <c r="J156" s="36">
        <v>29000</v>
      </c>
      <c r="K156" s="8"/>
    </row>
    <row r="157" spans="1:11" ht="60" customHeight="1">
      <c r="A157" s="19">
        <v>149</v>
      </c>
      <c r="B157" s="13" t="s">
        <v>70</v>
      </c>
      <c r="C157" s="19">
        <v>901</v>
      </c>
      <c r="D157" s="30">
        <v>701</v>
      </c>
      <c r="E157" s="31" t="s">
        <v>142</v>
      </c>
      <c r="F157" s="32"/>
      <c r="G157" s="33"/>
      <c r="H157" s="33"/>
      <c r="I157" s="34">
        <f>SUM(I158+I160)</f>
        <v>23250</v>
      </c>
      <c r="J157" s="34">
        <f>SUM(J158+J160)</f>
        <v>23716</v>
      </c>
      <c r="K157" s="8"/>
    </row>
    <row r="158" spans="1:11" ht="77.25" customHeight="1">
      <c r="A158" s="19">
        <v>150</v>
      </c>
      <c r="B158" s="13" t="s">
        <v>71</v>
      </c>
      <c r="C158" s="19">
        <v>901</v>
      </c>
      <c r="D158" s="30">
        <v>701</v>
      </c>
      <c r="E158" s="31" t="s">
        <v>167</v>
      </c>
      <c r="F158" s="31"/>
      <c r="G158" s="37"/>
      <c r="H158" s="37"/>
      <c r="I158" s="34">
        <f>SUM(I159:I159)</f>
        <v>22877</v>
      </c>
      <c r="J158" s="34">
        <f>SUM(J159:J159)</f>
        <v>23328</v>
      </c>
      <c r="K158" s="8"/>
    </row>
    <row r="159" spans="1:11" ht="16.5" customHeight="1">
      <c r="A159" s="19">
        <v>151</v>
      </c>
      <c r="B159" s="27" t="s">
        <v>280</v>
      </c>
      <c r="C159" s="21">
        <v>901</v>
      </c>
      <c r="D159" s="35">
        <v>701</v>
      </c>
      <c r="E159" s="32" t="s">
        <v>167</v>
      </c>
      <c r="F159" s="32" t="s">
        <v>281</v>
      </c>
      <c r="G159" s="33"/>
      <c r="H159" s="33"/>
      <c r="I159" s="36">
        <v>22877</v>
      </c>
      <c r="J159" s="36">
        <v>23328</v>
      </c>
      <c r="K159" s="8"/>
    </row>
    <row r="160" spans="1:11" ht="69" customHeight="1">
      <c r="A160" s="19">
        <v>152</v>
      </c>
      <c r="B160" s="13" t="s">
        <v>72</v>
      </c>
      <c r="C160" s="19">
        <v>901</v>
      </c>
      <c r="D160" s="30">
        <v>701</v>
      </c>
      <c r="E160" s="31" t="s">
        <v>261</v>
      </c>
      <c r="F160" s="31"/>
      <c r="G160" s="37"/>
      <c r="H160" s="37"/>
      <c r="I160" s="34">
        <f>SUM(I161:I161)</f>
        <v>373</v>
      </c>
      <c r="J160" s="34">
        <f>SUM(J161:J161)</f>
        <v>388</v>
      </c>
      <c r="K160" s="8"/>
    </row>
    <row r="161" spans="1:11" ht="22.5" customHeight="1">
      <c r="A161" s="19">
        <v>153</v>
      </c>
      <c r="B161" s="27" t="s">
        <v>280</v>
      </c>
      <c r="C161" s="21">
        <v>901</v>
      </c>
      <c r="D161" s="35">
        <v>701</v>
      </c>
      <c r="E161" s="32" t="s">
        <v>261</v>
      </c>
      <c r="F161" s="32" t="s">
        <v>281</v>
      </c>
      <c r="G161" s="33"/>
      <c r="H161" s="33"/>
      <c r="I161" s="36">
        <v>373</v>
      </c>
      <c r="J161" s="36">
        <v>388</v>
      </c>
      <c r="K161" s="8"/>
    </row>
    <row r="162" spans="1:11" ht="16.5" customHeight="1">
      <c r="A162" s="19">
        <v>154</v>
      </c>
      <c r="B162" s="13" t="s">
        <v>18</v>
      </c>
      <c r="C162" s="19">
        <v>901</v>
      </c>
      <c r="D162" s="30">
        <v>702</v>
      </c>
      <c r="E162" s="31"/>
      <c r="F162" s="32"/>
      <c r="G162" s="33"/>
      <c r="H162" s="33"/>
      <c r="I162" s="34">
        <f>SUM(I163+I178)</f>
        <v>96713.000000000015</v>
      </c>
      <c r="J162" s="34">
        <f>SUM(J163+J178)</f>
        <v>94882.4</v>
      </c>
      <c r="K162" s="8"/>
    </row>
    <row r="163" spans="1:11" ht="39" customHeight="1">
      <c r="A163" s="19">
        <v>155</v>
      </c>
      <c r="B163" s="13" t="s">
        <v>318</v>
      </c>
      <c r="C163" s="19">
        <v>901</v>
      </c>
      <c r="D163" s="30">
        <v>702</v>
      </c>
      <c r="E163" s="31" t="s">
        <v>140</v>
      </c>
      <c r="F163" s="32"/>
      <c r="G163" s="33"/>
      <c r="H163" s="33"/>
      <c r="I163" s="34">
        <f>SUM(I164+I169+I174+I176)</f>
        <v>93957.000000000015</v>
      </c>
      <c r="J163" s="34">
        <f>SUM(J164+J169+J174+J176)</f>
        <v>94882.4</v>
      </c>
      <c r="K163" s="8"/>
    </row>
    <row r="164" spans="1:11" ht="25.5" customHeight="1">
      <c r="A164" s="19">
        <v>156</v>
      </c>
      <c r="B164" s="13" t="s">
        <v>262</v>
      </c>
      <c r="C164" s="19">
        <v>901</v>
      </c>
      <c r="D164" s="30">
        <v>702</v>
      </c>
      <c r="E164" s="31" t="s">
        <v>326</v>
      </c>
      <c r="F164" s="32"/>
      <c r="G164" s="33"/>
      <c r="H164" s="33"/>
      <c r="I164" s="34">
        <f>SUM(I165+I167)</f>
        <v>40451.300000000003</v>
      </c>
      <c r="J164" s="34">
        <f>SUM(J165+J167)</f>
        <v>40451.300000000003</v>
      </c>
      <c r="K164" s="8"/>
    </row>
    <row r="165" spans="1:11" ht="38.25" customHeight="1">
      <c r="A165" s="19">
        <v>157</v>
      </c>
      <c r="B165" s="13" t="s">
        <v>73</v>
      </c>
      <c r="C165" s="19">
        <v>901</v>
      </c>
      <c r="D165" s="30">
        <v>702</v>
      </c>
      <c r="E165" s="31" t="s">
        <v>263</v>
      </c>
      <c r="F165" s="32"/>
      <c r="G165" s="33"/>
      <c r="H165" s="33"/>
      <c r="I165" s="34">
        <f>SUM(I166:I166)</f>
        <v>35600</v>
      </c>
      <c r="J165" s="34">
        <f>SUM(J166:J166)</f>
        <v>35600</v>
      </c>
      <c r="K165" s="8"/>
    </row>
    <row r="166" spans="1:11" ht="29.25" customHeight="1">
      <c r="A166" s="19">
        <v>158</v>
      </c>
      <c r="B166" s="27" t="s">
        <v>280</v>
      </c>
      <c r="C166" s="21">
        <v>901</v>
      </c>
      <c r="D166" s="35">
        <v>702</v>
      </c>
      <c r="E166" s="32" t="s">
        <v>263</v>
      </c>
      <c r="F166" s="32" t="s">
        <v>281</v>
      </c>
      <c r="G166" s="33"/>
      <c r="H166" s="33"/>
      <c r="I166" s="36">
        <v>35600</v>
      </c>
      <c r="J166" s="36">
        <v>35600</v>
      </c>
      <c r="K166" s="8"/>
    </row>
    <row r="167" spans="1:11" ht="39.75" customHeight="1">
      <c r="A167" s="19">
        <v>159</v>
      </c>
      <c r="B167" s="80" t="s">
        <v>367</v>
      </c>
      <c r="C167" s="19">
        <v>901</v>
      </c>
      <c r="D167" s="30">
        <v>702</v>
      </c>
      <c r="E167" s="31" t="s">
        <v>368</v>
      </c>
      <c r="F167" s="31"/>
      <c r="G167" s="33"/>
      <c r="H167" s="33"/>
      <c r="I167" s="34">
        <f>SUM(I168)</f>
        <v>4851.3</v>
      </c>
      <c r="J167" s="34">
        <f>SUM(J168)</f>
        <v>4851.3</v>
      </c>
      <c r="K167" s="8"/>
    </row>
    <row r="168" spans="1:11" ht="29.25" customHeight="1">
      <c r="A168" s="19">
        <v>160</v>
      </c>
      <c r="B168" s="27" t="s">
        <v>280</v>
      </c>
      <c r="C168" s="21">
        <v>901</v>
      </c>
      <c r="D168" s="35">
        <v>702</v>
      </c>
      <c r="E168" s="32" t="s">
        <v>368</v>
      </c>
      <c r="F168" s="32" t="s">
        <v>281</v>
      </c>
      <c r="G168" s="33"/>
      <c r="H168" s="33"/>
      <c r="I168" s="36">
        <v>4851.3</v>
      </c>
      <c r="J168" s="36">
        <v>4851.3</v>
      </c>
      <c r="K168" s="8"/>
    </row>
    <row r="169" spans="1:11" ht="58.5" customHeight="1">
      <c r="A169" s="19">
        <v>161</v>
      </c>
      <c r="B169" s="13" t="s">
        <v>75</v>
      </c>
      <c r="C169" s="19">
        <v>901</v>
      </c>
      <c r="D169" s="30">
        <v>702</v>
      </c>
      <c r="E169" s="31" t="s">
        <v>264</v>
      </c>
      <c r="F169" s="32"/>
      <c r="G169" s="33"/>
      <c r="H169" s="33"/>
      <c r="I169" s="34">
        <f>SUM(I170+I172)</f>
        <v>48488</v>
      </c>
      <c r="J169" s="34">
        <f>SUM(J170+J172)</f>
        <v>49324</v>
      </c>
      <c r="K169" s="8"/>
    </row>
    <row r="170" spans="1:11" ht="69.75" customHeight="1">
      <c r="A170" s="19">
        <v>162</v>
      </c>
      <c r="B170" s="13" t="s">
        <v>76</v>
      </c>
      <c r="C170" s="19">
        <v>901</v>
      </c>
      <c r="D170" s="30">
        <v>702</v>
      </c>
      <c r="E170" s="31" t="s">
        <v>265</v>
      </c>
      <c r="F170" s="31"/>
      <c r="G170" s="37"/>
      <c r="H170" s="37"/>
      <c r="I170" s="34">
        <f>SUM(I171:I171)</f>
        <v>46319</v>
      </c>
      <c r="J170" s="34">
        <f>SUM(J171:J171)</f>
        <v>47068</v>
      </c>
      <c r="K170" s="8"/>
    </row>
    <row r="171" spans="1:11" ht="17.25" customHeight="1">
      <c r="A171" s="19">
        <v>163</v>
      </c>
      <c r="B171" s="27" t="s">
        <v>280</v>
      </c>
      <c r="C171" s="21">
        <v>901</v>
      </c>
      <c r="D171" s="35">
        <v>702</v>
      </c>
      <c r="E171" s="32" t="s">
        <v>265</v>
      </c>
      <c r="F171" s="32" t="s">
        <v>281</v>
      </c>
      <c r="G171" s="33"/>
      <c r="H171" s="33"/>
      <c r="I171" s="36">
        <v>46319</v>
      </c>
      <c r="J171" s="36">
        <v>47068</v>
      </c>
      <c r="K171" s="8"/>
    </row>
    <row r="172" spans="1:11" ht="109.5" customHeight="1">
      <c r="A172" s="19">
        <v>164</v>
      </c>
      <c r="B172" s="38" t="s">
        <v>187</v>
      </c>
      <c r="C172" s="19">
        <v>901</v>
      </c>
      <c r="D172" s="30">
        <v>702</v>
      </c>
      <c r="E172" s="31" t="s">
        <v>266</v>
      </c>
      <c r="F172" s="31"/>
      <c r="G172" s="37"/>
      <c r="H172" s="37"/>
      <c r="I172" s="34">
        <f>SUM(I173:I173)</f>
        <v>2169</v>
      </c>
      <c r="J172" s="34">
        <f>SUM(J173:J173)</f>
        <v>2256</v>
      </c>
      <c r="K172" s="8"/>
    </row>
    <row r="173" spans="1:11" ht="29.25" customHeight="1">
      <c r="A173" s="19">
        <v>165</v>
      </c>
      <c r="B173" s="27" t="s">
        <v>280</v>
      </c>
      <c r="C173" s="21">
        <v>901</v>
      </c>
      <c r="D173" s="35">
        <v>702</v>
      </c>
      <c r="E173" s="32" t="s">
        <v>266</v>
      </c>
      <c r="F173" s="32" t="s">
        <v>281</v>
      </c>
      <c r="G173" s="33"/>
      <c r="H173" s="33"/>
      <c r="I173" s="36">
        <v>2169</v>
      </c>
      <c r="J173" s="36">
        <v>2256</v>
      </c>
      <c r="K173" s="8"/>
    </row>
    <row r="174" spans="1:11" ht="29.25" customHeight="1">
      <c r="A174" s="19">
        <v>166</v>
      </c>
      <c r="B174" s="13" t="s">
        <v>369</v>
      </c>
      <c r="C174" s="19">
        <v>901</v>
      </c>
      <c r="D174" s="30">
        <v>702</v>
      </c>
      <c r="E174" s="31" t="s">
        <v>370</v>
      </c>
      <c r="F174" s="32"/>
      <c r="G174" s="33"/>
      <c r="H174" s="33"/>
      <c r="I174" s="34">
        <f>SUM(I175)</f>
        <v>2023.6</v>
      </c>
      <c r="J174" s="34">
        <f>SUM(J175)</f>
        <v>2210.6999999999998</v>
      </c>
      <c r="K174" s="8"/>
    </row>
    <row r="175" spans="1:11" ht="29.25" customHeight="1">
      <c r="A175" s="19">
        <v>167</v>
      </c>
      <c r="B175" s="27" t="s">
        <v>280</v>
      </c>
      <c r="C175" s="21">
        <v>901</v>
      </c>
      <c r="D175" s="35">
        <v>702</v>
      </c>
      <c r="E175" s="32" t="s">
        <v>370</v>
      </c>
      <c r="F175" s="32" t="s">
        <v>281</v>
      </c>
      <c r="G175" s="33"/>
      <c r="H175" s="33"/>
      <c r="I175" s="36">
        <v>2023.6</v>
      </c>
      <c r="J175" s="36">
        <v>2210.6999999999998</v>
      </c>
      <c r="K175" s="8"/>
    </row>
    <row r="176" spans="1:11" ht="47.25" customHeight="1">
      <c r="A176" s="19">
        <v>168</v>
      </c>
      <c r="B176" s="43" t="s">
        <v>362</v>
      </c>
      <c r="C176" s="19">
        <v>901</v>
      </c>
      <c r="D176" s="30">
        <v>702</v>
      </c>
      <c r="E176" s="19" t="s">
        <v>363</v>
      </c>
      <c r="F176" s="31"/>
      <c r="G176" s="33"/>
      <c r="H176" s="33"/>
      <c r="I176" s="34">
        <f>SUM(I177)</f>
        <v>2994.1</v>
      </c>
      <c r="J176" s="34">
        <f>SUM(J177)</f>
        <v>2896.4</v>
      </c>
      <c r="K176" s="8"/>
    </row>
    <row r="177" spans="1:11" ht="29.25" customHeight="1">
      <c r="A177" s="19">
        <v>169</v>
      </c>
      <c r="B177" s="27" t="s">
        <v>280</v>
      </c>
      <c r="C177" s="21">
        <v>901</v>
      </c>
      <c r="D177" s="35">
        <v>702</v>
      </c>
      <c r="E177" s="33" t="s">
        <v>363</v>
      </c>
      <c r="F177" s="32" t="s">
        <v>281</v>
      </c>
      <c r="G177" s="33"/>
      <c r="H177" s="33"/>
      <c r="I177" s="36">
        <v>2994.1</v>
      </c>
      <c r="J177" s="36">
        <v>2896.4</v>
      </c>
      <c r="K177" s="8"/>
    </row>
    <row r="178" spans="1:11" ht="54" customHeight="1">
      <c r="A178" s="19">
        <v>170</v>
      </c>
      <c r="B178" s="13" t="s">
        <v>182</v>
      </c>
      <c r="C178" s="19">
        <v>901</v>
      </c>
      <c r="D178" s="30">
        <v>702</v>
      </c>
      <c r="E178" s="31" t="s">
        <v>183</v>
      </c>
      <c r="F178" s="32"/>
      <c r="G178" s="33"/>
      <c r="H178" s="33"/>
      <c r="I178" s="34">
        <f>SUM(I179)</f>
        <v>2756</v>
      </c>
      <c r="J178" s="34">
        <v>0</v>
      </c>
      <c r="K178" s="8"/>
    </row>
    <row r="179" spans="1:11" ht="54" customHeight="1">
      <c r="A179" s="19">
        <v>171</v>
      </c>
      <c r="B179" s="43" t="s">
        <v>343</v>
      </c>
      <c r="C179" s="19">
        <v>901</v>
      </c>
      <c r="D179" s="30">
        <v>702</v>
      </c>
      <c r="E179" s="31" t="s">
        <v>344</v>
      </c>
      <c r="F179" s="31"/>
      <c r="G179" s="33"/>
      <c r="H179" s="33"/>
      <c r="I179" s="34">
        <f>SUM(I180)</f>
        <v>2756</v>
      </c>
      <c r="J179" s="34">
        <v>0</v>
      </c>
      <c r="K179" s="8"/>
    </row>
    <row r="180" spans="1:11" ht="33" customHeight="1">
      <c r="A180" s="19">
        <v>172</v>
      </c>
      <c r="B180" s="27" t="s">
        <v>168</v>
      </c>
      <c r="C180" s="21">
        <v>901</v>
      </c>
      <c r="D180" s="35">
        <v>702</v>
      </c>
      <c r="E180" s="32" t="s">
        <v>344</v>
      </c>
      <c r="F180" s="32" t="s">
        <v>57</v>
      </c>
      <c r="G180" s="33"/>
      <c r="H180" s="33"/>
      <c r="I180" s="36">
        <v>2756</v>
      </c>
      <c r="J180" s="36">
        <v>0</v>
      </c>
      <c r="K180" s="8"/>
    </row>
    <row r="181" spans="1:11" ht="29.25" customHeight="1">
      <c r="A181" s="19">
        <v>173</v>
      </c>
      <c r="B181" s="13" t="s">
        <v>186</v>
      </c>
      <c r="C181" s="19">
        <v>901</v>
      </c>
      <c r="D181" s="30">
        <v>703</v>
      </c>
      <c r="E181" s="31"/>
      <c r="F181" s="31"/>
      <c r="G181" s="37"/>
      <c r="H181" s="37"/>
      <c r="I181" s="34">
        <f>SUM(I182)</f>
        <v>9000</v>
      </c>
      <c r="J181" s="34">
        <f>SUM(J182)</f>
        <v>9000</v>
      </c>
      <c r="K181" s="8"/>
    </row>
    <row r="182" spans="1:11" ht="41.25" customHeight="1">
      <c r="A182" s="19">
        <v>174</v>
      </c>
      <c r="B182" s="13" t="s">
        <v>318</v>
      </c>
      <c r="C182" s="19">
        <v>901</v>
      </c>
      <c r="D182" s="30">
        <v>703</v>
      </c>
      <c r="E182" s="31" t="s">
        <v>140</v>
      </c>
      <c r="F182" s="32"/>
      <c r="G182" s="33"/>
      <c r="H182" s="33"/>
      <c r="I182" s="34">
        <f>SUM(I183)</f>
        <v>9000</v>
      </c>
      <c r="J182" s="34">
        <f>SUM(J183)</f>
        <v>9000</v>
      </c>
      <c r="K182" s="8"/>
    </row>
    <row r="183" spans="1:11" ht="29.25" customHeight="1">
      <c r="A183" s="19">
        <v>175</v>
      </c>
      <c r="B183" s="13" t="s">
        <v>267</v>
      </c>
      <c r="C183" s="19">
        <v>901</v>
      </c>
      <c r="D183" s="30">
        <v>703</v>
      </c>
      <c r="E183" s="31" t="s">
        <v>345</v>
      </c>
      <c r="F183" s="32"/>
      <c r="G183" s="33"/>
      <c r="H183" s="33"/>
      <c r="I183" s="34">
        <f>I184</f>
        <v>9000</v>
      </c>
      <c r="J183" s="34">
        <f>J184</f>
        <v>9000</v>
      </c>
      <c r="K183" s="8"/>
    </row>
    <row r="184" spans="1:11" ht="29.25" customHeight="1">
      <c r="A184" s="19">
        <v>176</v>
      </c>
      <c r="B184" s="13" t="s">
        <v>74</v>
      </c>
      <c r="C184" s="19">
        <v>901</v>
      </c>
      <c r="D184" s="30">
        <v>703</v>
      </c>
      <c r="E184" s="31" t="s">
        <v>268</v>
      </c>
      <c r="F184" s="32"/>
      <c r="G184" s="33"/>
      <c r="H184" s="33"/>
      <c r="I184" s="34">
        <f>SUM(I185:I185)</f>
        <v>9000</v>
      </c>
      <c r="J184" s="34">
        <f>SUM(J185:J185)</f>
        <v>9000</v>
      </c>
      <c r="K184" s="8"/>
    </row>
    <row r="185" spans="1:11" ht="29.25" customHeight="1">
      <c r="A185" s="19">
        <v>177</v>
      </c>
      <c r="B185" s="27" t="s">
        <v>280</v>
      </c>
      <c r="C185" s="21">
        <v>901</v>
      </c>
      <c r="D185" s="35">
        <v>703</v>
      </c>
      <c r="E185" s="32" t="s">
        <v>268</v>
      </c>
      <c r="F185" s="32" t="s">
        <v>281</v>
      </c>
      <c r="G185" s="33"/>
      <c r="H185" s="33"/>
      <c r="I185" s="36">
        <v>9000</v>
      </c>
      <c r="J185" s="36">
        <v>9000</v>
      </c>
      <c r="K185" s="8"/>
    </row>
    <row r="186" spans="1:11" ht="18.75" customHeight="1">
      <c r="A186" s="19">
        <v>178</v>
      </c>
      <c r="B186" s="13" t="s">
        <v>213</v>
      </c>
      <c r="C186" s="19">
        <v>901</v>
      </c>
      <c r="D186" s="30">
        <v>707</v>
      </c>
      <c r="E186" s="31"/>
      <c r="F186" s="32"/>
      <c r="G186" s="33"/>
      <c r="H186" s="33"/>
      <c r="I186" s="34">
        <f>SUM(I187+I197+I202)</f>
        <v>2182</v>
      </c>
      <c r="J186" s="34">
        <f>SUM(J187+J197+J202)</f>
        <v>2241.7999999999997</v>
      </c>
      <c r="K186" s="8"/>
    </row>
    <row r="187" spans="1:11" ht="42" customHeight="1">
      <c r="A187" s="19">
        <v>179</v>
      </c>
      <c r="B187" s="13" t="s">
        <v>318</v>
      </c>
      <c r="C187" s="19">
        <v>901</v>
      </c>
      <c r="D187" s="30">
        <v>707</v>
      </c>
      <c r="E187" s="31" t="s">
        <v>140</v>
      </c>
      <c r="F187" s="31"/>
      <c r="G187" s="33"/>
      <c r="H187" s="33"/>
      <c r="I187" s="34">
        <f>SUM(I188+I194)</f>
        <v>2121.4</v>
      </c>
      <c r="J187" s="34">
        <f>SUM(J188+J194)</f>
        <v>2179.6</v>
      </c>
      <c r="K187" s="8"/>
    </row>
    <row r="188" spans="1:11" ht="34.5" customHeight="1">
      <c r="A188" s="19">
        <v>180</v>
      </c>
      <c r="B188" s="43" t="s">
        <v>208</v>
      </c>
      <c r="C188" s="19">
        <v>901</v>
      </c>
      <c r="D188" s="30">
        <v>707</v>
      </c>
      <c r="E188" s="31" t="s">
        <v>270</v>
      </c>
      <c r="F188" s="31"/>
      <c r="G188" s="33"/>
      <c r="H188" s="33"/>
      <c r="I188" s="34">
        <f>SUM(I189+I191)</f>
        <v>2089.9</v>
      </c>
      <c r="J188" s="34">
        <f>SUM(J189+J191)</f>
        <v>2131.2999999999997</v>
      </c>
      <c r="K188" s="8"/>
    </row>
    <row r="189" spans="1:11" ht="74.25" customHeight="1">
      <c r="A189" s="19">
        <v>181</v>
      </c>
      <c r="B189" s="38" t="s">
        <v>269</v>
      </c>
      <c r="C189" s="19">
        <v>901</v>
      </c>
      <c r="D189" s="30">
        <v>707</v>
      </c>
      <c r="E189" s="31" t="s">
        <v>271</v>
      </c>
      <c r="F189" s="31"/>
      <c r="G189" s="33"/>
      <c r="H189" s="33"/>
      <c r="I189" s="34">
        <f>I190</f>
        <v>185.1</v>
      </c>
      <c r="J189" s="34">
        <f>J190</f>
        <v>191.6</v>
      </c>
      <c r="K189" s="8"/>
    </row>
    <row r="190" spans="1:11" ht="29.25" customHeight="1">
      <c r="A190" s="19">
        <v>182</v>
      </c>
      <c r="B190" s="27" t="s">
        <v>280</v>
      </c>
      <c r="C190" s="21">
        <v>901</v>
      </c>
      <c r="D190" s="35">
        <v>707</v>
      </c>
      <c r="E190" s="32" t="s">
        <v>271</v>
      </c>
      <c r="F190" s="32" t="s">
        <v>281</v>
      </c>
      <c r="G190" s="33"/>
      <c r="H190" s="33"/>
      <c r="I190" s="36">
        <v>185.1</v>
      </c>
      <c r="J190" s="36">
        <v>191.6</v>
      </c>
      <c r="K190" s="8"/>
    </row>
    <row r="191" spans="1:11" ht="44.25" customHeight="1">
      <c r="A191" s="19">
        <v>183</v>
      </c>
      <c r="B191" s="62" t="s">
        <v>323</v>
      </c>
      <c r="C191" s="63">
        <v>901</v>
      </c>
      <c r="D191" s="64">
        <v>707</v>
      </c>
      <c r="E191" s="66" t="s">
        <v>324</v>
      </c>
      <c r="F191" s="66"/>
      <c r="G191" s="37"/>
      <c r="H191" s="37"/>
      <c r="I191" s="34">
        <f>SUM(I192:I193)</f>
        <v>1904.8</v>
      </c>
      <c r="J191" s="34">
        <f>SUM(J192:J193)</f>
        <v>1939.6999999999998</v>
      </c>
      <c r="K191" s="8"/>
    </row>
    <row r="192" spans="1:11" ht="29.25" customHeight="1">
      <c r="A192" s="19">
        <v>184</v>
      </c>
      <c r="B192" s="69" t="s">
        <v>168</v>
      </c>
      <c r="C192" s="70">
        <v>901</v>
      </c>
      <c r="D192" s="71">
        <v>707</v>
      </c>
      <c r="E192" s="73" t="s">
        <v>324</v>
      </c>
      <c r="F192" s="73" t="s">
        <v>57</v>
      </c>
      <c r="G192" s="33"/>
      <c r="H192" s="33"/>
      <c r="I192" s="36">
        <v>948.4</v>
      </c>
      <c r="J192" s="36">
        <v>913.4</v>
      </c>
      <c r="K192" s="8"/>
    </row>
    <row r="193" spans="1:11" ht="20.25" customHeight="1">
      <c r="A193" s="19">
        <v>185</v>
      </c>
      <c r="B193" s="69" t="s">
        <v>280</v>
      </c>
      <c r="C193" s="70">
        <v>901</v>
      </c>
      <c r="D193" s="71">
        <v>707</v>
      </c>
      <c r="E193" s="73" t="s">
        <v>324</v>
      </c>
      <c r="F193" s="73" t="s">
        <v>281</v>
      </c>
      <c r="G193" s="33"/>
      <c r="H193" s="33"/>
      <c r="I193" s="36">
        <v>956.4</v>
      </c>
      <c r="J193" s="36">
        <v>1026.3</v>
      </c>
      <c r="K193" s="8"/>
    </row>
    <row r="194" spans="1:11" ht="48.75" customHeight="1">
      <c r="A194" s="19">
        <v>186</v>
      </c>
      <c r="B194" s="62" t="s">
        <v>346</v>
      </c>
      <c r="C194" s="63">
        <v>901</v>
      </c>
      <c r="D194" s="64">
        <v>707</v>
      </c>
      <c r="E194" s="66" t="s">
        <v>348</v>
      </c>
      <c r="F194" s="66"/>
      <c r="G194" s="37"/>
      <c r="H194" s="37"/>
      <c r="I194" s="34">
        <f>SUM(I195)</f>
        <v>31.5</v>
      </c>
      <c r="J194" s="34">
        <f>SUM(J195)</f>
        <v>48.3</v>
      </c>
      <c r="K194" s="8"/>
    </row>
    <row r="195" spans="1:11" ht="48" customHeight="1">
      <c r="A195" s="19">
        <v>187</v>
      </c>
      <c r="B195" s="77" t="s">
        <v>347</v>
      </c>
      <c r="C195" s="63">
        <v>901</v>
      </c>
      <c r="D195" s="64">
        <v>707</v>
      </c>
      <c r="E195" s="66" t="s">
        <v>349</v>
      </c>
      <c r="F195" s="66"/>
      <c r="G195" s="37"/>
      <c r="H195" s="37"/>
      <c r="I195" s="34">
        <f>SUM(I196)</f>
        <v>31.5</v>
      </c>
      <c r="J195" s="34">
        <f>SUM(J196)</f>
        <v>48.3</v>
      </c>
      <c r="K195" s="8"/>
    </row>
    <row r="196" spans="1:11" ht="33" customHeight="1">
      <c r="A196" s="19">
        <v>188</v>
      </c>
      <c r="B196" s="69" t="s">
        <v>168</v>
      </c>
      <c r="C196" s="70">
        <v>901</v>
      </c>
      <c r="D196" s="71">
        <v>707</v>
      </c>
      <c r="E196" s="73" t="s">
        <v>349</v>
      </c>
      <c r="F196" s="73" t="s">
        <v>57</v>
      </c>
      <c r="G196" s="33"/>
      <c r="H196" s="33"/>
      <c r="I196" s="36">
        <v>31.5</v>
      </c>
      <c r="J196" s="36">
        <v>48.3</v>
      </c>
      <c r="K196" s="8"/>
    </row>
    <row r="197" spans="1:11" ht="39" customHeight="1">
      <c r="A197" s="19">
        <v>189</v>
      </c>
      <c r="B197" s="62" t="s">
        <v>350</v>
      </c>
      <c r="C197" s="19">
        <v>901</v>
      </c>
      <c r="D197" s="30">
        <v>707</v>
      </c>
      <c r="E197" s="31" t="s">
        <v>196</v>
      </c>
      <c r="F197" s="31"/>
      <c r="G197" s="37"/>
      <c r="H197" s="37"/>
      <c r="I197" s="34">
        <f>SUM(I198+I200)</f>
        <v>34.4</v>
      </c>
      <c r="J197" s="34">
        <f>SUM(J198+J200)</f>
        <v>35.200000000000003</v>
      </c>
      <c r="K197" s="8"/>
    </row>
    <row r="198" spans="1:11" ht="38.25" customHeight="1">
      <c r="A198" s="19">
        <v>190</v>
      </c>
      <c r="B198" s="13" t="s">
        <v>194</v>
      </c>
      <c r="C198" s="19">
        <v>901</v>
      </c>
      <c r="D198" s="30">
        <v>707</v>
      </c>
      <c r="E198" s="31" t="s">
        <v>197</v>
      </c>
      <c r="F198" s="31"/>
      <c r="G198" s="37"/>
      <c r="H198" s="37"/>
      <c r="I198" s="34">
        <f>SUM(I199)</f>
        <v>14</v>
      </c>
      <c r="J198" s="34">
        <f>SUM(J199)</f>
        <v>14.3</v>
      </c>
      <c r="K198" s="8"/>
    </row>
    <row r="199" spans="1:11" ht="29.25" customHeight="1">
      <c r="A199" s="19">
        <v>191</v>
      </c>
      <c r="B199" s="27" t="s">
        <v>168</v>
      </c>
      <c r="C199" s="21">
        <v>901</v>
      </c>
      <c r="D199" s="35">
        <v>707</v>
      </c>
      <c r="E199" s="32" t="s">
        <v>197</v>
      </c>
      <c r="F199" s="32" t="s">
        <v>57</v>
      </c>
      <c r="G199" s="33"/>
      <c r="H199" s="33"/>
      <c r="I199" s="36">
        <v>14</v>
      </c>
      <c r="J199" s="36">
        <v>14.3</v>
      </c>
      <c r="K199" s="8"/>
    </row>
    <row r="200" spans="1:11" ht="32.25" customHeight="1">
      <c r="A200" s="19">
        <v>192</v>
      </c>
      <c r="B200" s="13" t="s">
        <v>195</v>
      </c>
      <c r="C200" s="19">
        <v>901</v>
      </c>
      <c r="D200" s="30">
        <v>707</v>
      </c>
      <c r="E200" s="31" t="s">
        <v>198</v>
      </c>
      <c r="F200" s="31"/>
      <c r="G200" s="37"/>
      <c r="H200" s="37"/>
      <c r="I200" s="34">
        <f>SUM(I201)</f>
        <v>20.399999999999999</v>
      </c>
      <c r="J200" s="34">
        <f>SUM(J201)</f>
        <v>20.9</v>
      </c>
      <c r="K200" s="8"/>
    </row>
    <row r="201" spans="1:11" ht="29.25" customHeight="1">
      <c r="A201" s="19">
        <v>193</v>
      </c>
      <c r="B201" s="27" t="s">
        <v>168</v>
      </c>
      <c r="C201" s="21">
        <v>901</v>
      </c>
      <c r="D201" s="35">
        <v>707</v>
      </c>
      <c r="E201" s="32" t="s">
        <v>198</v>
      </c>
      <c r="F201" s="32" t="s">
        <v>57</v>
      </c>
      <c r="G201" s="33"/>
      <c r="H201" s="33"/>
      <c r="I201" s="36">
        <v>20.399999999999999</v>
      </c>
      <c r="J201" s="36">
        <v>20.9</v>
      </c>
      <c r="K201" s="8"/>
    </row>
    <row r="202" spans="1:11" ht="29.25" customHeight="1">
      <c r="A202" s="19">
        <v>194</v>
      </c>
      <c r="B202" s="13" t="s">
        <v>304</v>
      </c>
      <c r="C202" s="19">
        <v>901</v>
      </c>
      <c r="D202" s="30">
        <v>707</v>
      </c>
      <c r="E202" s="31" t="s">
        <v>307</v>
      </c>
      <c r="F202" s="31"/>
      <c r="G202" s="37"/>
      <c r="H202" s="37"/>
      <c r="I202" s="34">
        <f>SUM(I203+I205)</f>
        <v>26.2</v>
      </c>
      <c r="J202" s="34">
        <f>SUM(J203+J205)</f>
        <v>27</v>
      </c>
      <c r="K202" s="8"/>
    </row>
    <row r="203" spans="1:11" ht="29.25" customHeight="1">
      <c r="A203" s="19">
        <v>195</v>
      </c>
      <c r="B203" s="13" t="s">
        <v>305</v>
      </c>
      <c r="C203" s="19">
        <v>901</v>
      </c>
      <c r="D203" s="30">
        <v>707</v>
      </c>
      <c r="E203" s="31" t="s">
        <v>308</v>
      </c>
      <c r="F203" s="31"/>
      <c r="G203" s="37"/>
      <c r="H203" s="37"/>
      <c r="I203" s="34">
        <f>SUM(I204)</f>
        <v>16.2</v>
      </c>
      <c r="J203" s="34">
        <f>SUM(J204)</f>
        <v>17</v>
      </c>
      <c r="K203" s="8"/>
    </row>
    <row r="204" spans="1:11" ht="29.25" customHeight="1">
      <c r="A204" s="19">
        <v>196</v>
      </c>
      <c r="B204" s="27" t="s">
        <v>168</v>
      </c>
      <c r="C204" s="21">
        <v>901</v>
      </c>
      <c r="D204" s="35">
        <v>707</v>
      </c>
      <c r="E204" s="32" t="s">
        <v>308</v>
      </c>
      <c r="F204" s="32" t="s">
        <v>57</v>
      </c>
      <c r="G204" s="33"/>
      <c r="H204" s="33"/>
      <c r="I204" s="36">
        <v>16.2</v>
      </c>
      <c r="J204" s="36">
        <v>17</v>
      </c>
      <c r="K204" s="8"/>
    </row>
    <row r="205" spans="1:11" ht="29.25" customHeight="1">
      <c r="A205" s="19">
        <v>197</v>
      </c>
      <c r="B205" s="13" t="s">
        <v>306</v>
      </c>
      <c r="C205" s="19">
        <v>901</v>
      </c>
      <c r="D205" s="30">
        <v>707</v>
      </c>
      <c r="E205" s="31" t="s">
        <v>309</v>
      </c>
      <c r="F205" s="31"/>
      <c r="G205" s="37"/>
      <c r="H205" s="37"/>
      <c r="I205" s="34">
        <f>SUM(I206)</f>
        <v>10</v>
      </c>
      <c r="J205" s="34">
        <f>SUM(J206)</f>
        <v>10</v>
      </c>
      <c r="K205" s="8"/>
    </row>
    <row r="206" spans="1:11" ht="29.25" customHeight="1">
      <c r="A206" s="19">
        <v>198</v>
      </c>
      <c r="B206" s="27" t="s">
        <v>168</v>
      </c>
      <c r="C206" s="21">
        <v>901</v>
      </c>
      <c r="D206" s="35">
        <v>707</v>
      </c>
      <c r="E206" s="32" t="s">
        <v>309</v>
      </c>
      <c r="F206" s="32" t="s">
        <v>57</v>
      </c>
      <c r="G206" s="33"/>
      <c r="H206" s="33"/>
      <c r="I206" s="36">
        <v>10</v>
      </c>
      <c r="J206" s="36">
        <v>10</v>
      </c>
      <c r="K206" s="8"/>
    </row>
    <row r="207" spans="1:11" ht="29.25" customHeight="1">
      <c r="A207" s="19">
        <v>199</v>
      </c>
      <c r="B207" s="13" t="s">
        <v>310</v>
      </c>
      <c r="C207" s="19">
        <v>901</v>
      </c>
      <c r="D207" s="30">
        <v>709</v>
      </c>
      <c r="E207" s="31"/>
      <c r="F207" s="31"/>
      <c r="G207" s="37"/>
      <c r="H207" s="37"/>
      <c r="I207" s="34">
        <f>SUM(I208+I214+I219+I224+I229+I232)</f>
        <v>264.60000000000002</v>
      </c>
      <c r="J207" s="34">
        <f>SUM(J208+J214+J219+J224+J229+J232)</f>
        <v>273.3</v>
      </c>
      <c r="K207" s="8"/>
    </row>
    <row r="208" spans="1:11" ht="42" customHeight="1">
      <c r="A208" s="19">
        <v>200</v>
      </c>
      <c r="B208" s="13" t="s">
        <v>351</v>
      </c>
      <c r="C208" s="19">
        <v>901</v>
      </c>
      <c r="D208" s="30">
        <v>709</v>
      </c>
      <c r="E208" s="31" t="s">
        <v>224</v>
      </c>
      <c r="F208" s="31"/>
      <c r="G208" s="37"/>
      <c r="H208" s="37"/>
      <c r="I208" s="34">
        <f>SUM(I209)</f>
        <v>22</v>
      </c>
      <c r="J208" s="34">
        <f>SUM(J209)</f>
        <v>22.700000000000003</v>
      </c>
      <c r="K208" s="8"/>
    </row>
    <row r="209" spans="1:11" ht="49.5" customHeight="1">
      <c r="A209" s="19">
        <v>201</v>
      </c>
      <c r="B209" s="43" t="s">
        <v>222</v>
      </c>
      <c r="C209" s="19">
        <v>901</v>
      </c>
      <c r="D209" s="30">
        <v>709</v>
      </c>
      <c r="E209" s="31" t="s">
        <v>225</v>
      </c>
      <c r="F209" s="31"/>
      <c r="G209" s="37"/>
      <c r="H209" s="37"/>
      <c r="I209" s="34">
        <f>SUM(I210+I212)</f>
        <v>22</v>
      </c>
      <c r="J209" s="34">
        <f>SUM(J210+J212)</f>
        <v>22.700000000000003</v>
      </c>
      <c r="K209" s="8"/>
    </row>
    <row r="210" spans="1:11" ht="35.25" customHeight="1">
      <c r="A210" s="19">
        <v>202</v>
      </c>
      <c r="B210" s="41" t="s">
        <v>223</v>
      </c>
      <c r="C210" s="19">
        <v>901</v>
      </c>
      <c r="D210" s="30">
        <v>709</v>
      </c>
      <c r="E210" s="31" t="s">
        <v>226</v>
      </c>
      <c r="F210" s="31"/>
      <c r="G210" s="37"/>
      <c r="H210" s="37"/>
      <c r="I210" s="34">
        <f>SUM(I211)</f>
        <v>19.399999999999999</v>
      </c>
      <c r="J210" s="34">
        <f>SUM(J211)</f>
        <v>20.100000000000001</v>
      </c>
      <c r="K210" s="8"/>
    </row>
    <row r="211" spans="1:11" ht="29.25" customHeight="1">
      <c r="A211" s="19">
        <v>203</v>
      </c>
      <c r="B211" s="27" t="s">
        <v>168</v>
      </c>
      <c r="C211" s="21">
        <v>901</v>
      </c>
      <c r="D211" s="35">
        <v>709</v>
      </c>
      <c r="E211" s="32" t="s">
        <v>226</v>
      </c>
      <c r="F211" s="32" t="s">
        <v>57</v>
      </c>
      <c r="G211" s="33"/>
      <c r="H211" s="33"/>
      <c r="I211" s="36">
        <v>19.399999999999999</v>
      </c>
      <c r="J211" s="36">
        <v>20.100000000000001</v>
      </c>
      <c r="K211" s="8"/>
    </row>
    <row r="212" spans="1:11" ht="48" customHeight="1">
      <c r="A212" s="19">
        <v>204</v>
      </c>
      <c r="B212" s="13" t="s">
        <v>293</v>
      </c>
      <c r="C212" s="19">
        <v>901</v>
      </c>
      <c r="D212" s="30">
        <v>709</v>
      </c>
      <c r="E212" s="31" t="s">
        <v>294</v>
      </c>
      <c r="F212" s="31"/>
      <c r="G212" s="37"/>
      <c r="H212" s="37"/>
      <c r="I212" s="34">
        <f>SUM(I213)</f>
        <v>2.6</v>
      </c>
      <c r="J212" s="34">
        <f>SUM(J213)</f>
        <v>2.6</v>
      </c>
      <c r="K212" s="8"/>
    </row>
    <row r="213" spans="1:11" ht="29.25" customHeight="1">
      <c r="A213" s="19">
        <v>205</v>
      </c>
      <c r="B213" s="27" t="s">
        <v>168</v>
      </c>
      <c r="C213" s="21">
        <v>901</v>
      </c>
      <c r="D213" s="35">
        <v>709</v>
      </c>
      <c r="E213" s="32" t="s">
        <v>294</v>
      </c>
      <c r="F213" s="32" t="s">
        <v>57</v>
      </c>
      <c r="G213" s="33"/>
      <c r="H213" s="33"/>
      <c r="I213" s="36">
        <v>2.6</v>
      </c>
      <c r="J213" s="36">
        <v>2.6</v>
      </c>
      <c r="K213" s="8"/>
    </row>
    <row r="214" spans="1:11" ht="40.5" customHeight="1">
      <c r="A214" s="19">
        <v>206</v>
      </c>
      <c r="B214" s="13" t="s">
        <v>318</v>
      </c>
      <c r="C214" s="19">
        <v>901</v>
      </c>
      <c r="D214" s="30">
        <v>709</v>
      </c>
      <c r="E214" s="31" t="s">
        <v>140</v>
      </c>
      <c r="F214" s="31"/>
      <c r="G214" s="37"/>
      <c r="H214" s="37"/>
      <c r="I214" s="34">
        <f>SUM(I215+I217)</f>
        <v>30.2</v>
      </c>
      <c r="J214" s="34">
        <f>SUM(J215+J217)</f>
        <v>31.8</v>
      </c>
      <c r="K214" s="8"/>
    </row>
    <row r="215" spans="1:11" ht="69" customHeight="1">
      <c r="A215" s="19">
        <v>207</v>
      </c>
      <c r="B215" s="38" t="s">
        <v>269</v>
      </c>
      <c r="C215" s="19">
        <v>901</v>
      </c>
      <c r="D215" s="30">
        <v>709</v>
      </c>
      <c r="E215" s="31" t="s">
        <v>271</v>
      </c>
      <c r="F215" s="31"/>
      <c r="G215" s="37"/>
      <c r="H215" s="37"/>
      <c r="I215" s="34">
        <f t="shared" ref="I215:J215" si="9">SUM(I216)</f>
        <v>15.2</v>
      </c>
      <c r="J215" s="34">
        <f t="shared" si="9"/>
        <v>16.8</v>
      </c>
      <c r="K215" s="8"/>
    </row>
    <row r="216" spans="1:11" ht="29.25" customHeight="1">
      <c r="A216" s="19">
        <v>208</v>
      </c>
      <c r="B216" s="27" t="s">
        <v>168</v>
      </c>
      <c r="C216" s="21">
        <v>901</v>
      </c>
      <c r="D216" s="35">
        <v>709</v>
      </c>
      <c r="E216" s="32" t="s">
        <v>271</v>
      </c>
      <c r="F216" s="32" t="s">
        <v>57</v>
      </c>
      <c r="G216" s="33"/>
      <c r="H216" s="33"/>
      <c r="I216" s="36">
        <v>15.2</v>
      </c>
      <c r="J216" s="36">
        <v>16.8</v>
      </c>
      <c r="K216" s="8"/>
    </row>
    <row r="217" spans="1:11" ht="47.25" customHeight="1">
      <c r="A217" s="19">
        <v>209</v>
      </c>
      <c r="B217" s="13" t="s">
        <v>352</v>
      </c>
      <c r="C217" s="19">
        <v>901</v>
      </c>
      <c r="D217" s="30">
        <v>709</v>
      </c>
      <c r="E217" s="31" t="s">
        <v>354</v>
      </c>
      <c r="F217" s="31"/>
      <c r="G217" s="33"/>
      <c r="H217" s="33"/>
      <c r="I217" s="34">
        <f>SUM(I218)</f>
        <v>15</v>
      </c>
      <c r="J217" s="34">
        <f>SUM(J218)</f>
        <v>15</v>
      </c>
      <c r="K217" s="8"/>
    </row>
    <row r="218" spans="1:11" ht="21.75" customHeight="1">
      <c r="A218" s="19">
        <v>210</v>
      </c>
      <c r="B218" s="27" t="s">
        <v>353</v>
      </c>
      <c r="C218" s="21">
        <v>901</v>
      </c>
      <c r="D218" s="35">
        <v>709</v>
      </c>
      <c r="E218" s="32" t="s">
        <v>354</v>
      </c>
      <c r="F218" s="32" t="s">
        <v>355</v>
      </c>
      <c r="G218" s="33"/>
      <c r="H218" s="33"/>
      <c r="I218" s="36">
        <v>15</v>
      </c>
      <c r="J218" s="36">
        <v>15</v>
      </c>
      <c r="K218" s="8"/>
    </row>
    <row r="219" spans="1:11" ht="44.25" customHeight="1">
      <c r="A219" s="19">
        <v>211</v>
      </c>
      <c r="B219" s="13" t="s">
        <v>356</v>
      </c>
      <c r="C219" s="19">
        <v>901</v>
      </c>
      <c r="D219" s="30">
        <v>709</v>
      </c>
      <c r="E219" s="31" t="s">
        <v>176</v>
      </c>
      <c r="F219" s="31"/>
      <c r="G219" s="37"/>
      <c r="H219" s="37"/>
      <c r="I219" s="34">
        <f>SUM(I220+I222)</f>
        <v>22</v>
      </c>
      <c r="J219" s="34">
        <f>SUM(J220+J222)</f>
        <v>22.7</v>
      </c>
      <c r="K219" s="8"/>
    </row>
    <row r="220" spans="1:11" ht="47.25" customHeight="1">
      <c r="A220" s="19">
        <v>212</v>
      </c>
      <c r="B220" s="43" t="s">
        <v>193</v>
      </c>
      <c r="C220" s="19">
        <v>901</v>
      </c>
      <c r="D220" s="30">
        <v>709</v>
      </c>
      <c r="E220" s="31" t="s">
        <v>177</v>
      </c>
      <c r="F220" s="31"/>
      <c r="G220" s="37"/>
      <c r="H220" s="37"/>
      <c r="I220" s="34">
        <f>SUM(I221)</f>
        <v>10.8</v>
      </c>
      <c r="J220" s="34">
        <f>SUM(J221)</f>
        <v>11.5</v>
      </c>
      <c r="K220" s="8"/>
    </row>
    <row r="221" spans="1:11" ht="29.25" customHeight="1">
      <c r="A221" s="19">
        <v>213</v>
      </c>
      <c r="B221" s="27" t="s">
        <v>168</v>
      </c>
      <c r="C221" s="21">
        <v>901</v>
      </c>
      <c r="D221" s="35">
        <v>709</v>
      </c>
      <c r="E221" s="32" t="s">
        <v>177</v>
      </c>
      <c r="F221" s="32" t="s">
        <v>57</v>
      </c>
      <c r="G221" s="33"/>
      <c r="H221" s="33"/>
      <c r="I221" s="36">
        <v>10.8</v>
      </c>
      <c r="J221" s="36">
        <v>11.5</v>
      </c>
      <c r="K221" s="8"/>
    </row>
    <row r="222" spans="1:11" ht="29.25" customHeight="1">
      <c r="A222" s="19">
        <v>214</v>
      </c>
      <c r="B222" s="79" t="s">
        <v>173</v>
      </c>
      <c r="C222" s="19">
        <v>901</v>
      </c>
      <c r="D222" s="30">
        <v>709</v>
      </c>
      <c r="E222" s="31" t="s">
        <v>178</v>
      </c>
      <c r="F222" s="31"/>
      <c r="G222" s="37"/>
      <c r="H222" s="37"/>
      <c r="I222" s="34">
        <f>SUM(I223)</f>
        <v>11.2</v>
      </c>
      <c r="J222" s="34">
        <f>SUM(J223)</f>
        <v>11.2</v>
      </c>
      <c r="K222" s="8"/>
    </row>
    <row r="223" spans="1:11" ht="29.25" customHeight="1">
      <c r="A223" s="19">
        <v>215</v>
      </c>
      <c r="B223" s="27" t="s">
        <v>168</v>
      </c>
      <c r="C223" s="21">
        <v>901</v>
      </c>
      <c r="D223" s="35">
        <v>709</v>
      </c>
      <c r="E223" s="32" t="s">
        <v>178</v>
      </c>
      <c r="F223" s="32" t="s">
        <v>57</v>
      </c>
      <c r="G223" s="33"/>
      <c r="H223" s="33"/>
      <c r="I223" s="36">
        <v>11.2</v>
      </c>
      <c r="J223" s="36">
        <v>11.2</v>
      </c>
      <c r="K223" s="8"/>
    </row>
    <row r="224" spans="1:11" ht="43.5" customHeight="1">
      <c r="A224" s="19">
        <v>216</v>
      </c>
      <c r="B224" s="41" t="s">
        <v>357</v>
      </c>
      <c r="C224" s="19">
        <v>901</v>
      </c>
      <c r="D224" s="30">
        <v>709</v>
      </c>
      <c r="E224" s="31" t="s">
        <v>179</v>
      </c>
      <c r="F224" s="31"/>
      <c r="G224" s="37"/>
      <c r="H224" s="37"/>
      <c r="I224" s="34">
        <f>SUM(I225+I227)</f>
        <v>8.6999999999999993</v>
      </c>
      <c r="J224" s="34">
        <f>SUM(J225+J227)</f>
        <v>8.9</v>
      </c>
      <c r="K224" s="8"/>
    </row>
    <row r="225" spans="1:11" ht="29.25" customHeight="1">
      <c r="A225" s="19">
        <v>217</v>
      </c>
      <c r="B225" s="43" t="s">
        <v>174</v>
      </c>
      <c r="C225" s="19">
        <v>901</v>
      </c>
      <c r="D225" s="30">
        <v>709</v>
      </c>
      <c r="E225" s="31" t="s">
        <v>180</v>
      </c>
      <c r="F225" s="31"/>
      <c r="G225" s="37"/>
      <c r="H225" s="37"/>
      <c r="I225" s="34">
        <f>SUM(I226)</f>
        <v>2.2999999999999998</v>
      </c>
      <c r="J225" s="34">
        <f>SUM(J226)</f>
        <v>2.5</v>
      </c>
      <c r="K225" s="8"/>
    </row>
    <row r="226" spans="1:11" ht="29.25" customHeight="1">
      <c r="A226" s="19">
        <v>218</v>
      </c>
      <c r="B226" s="27" t="s">
        <v>168</v>
      </c>
      <c r="C226" s="21">
        <v>901</v>
      </c>
      <c r="D226" s="35">
        <v>709</v>
      </c>
      <c r="E226" s="32" t="s">
        <v>180</v>
      </c>
      <c r="F226" s="32" t="s">
        <v>57</v>
      </c>
      <c r="G226" s="33"/>
      <c r="H226" s="33"/>
      <c r="I226" s="36">
        <v>2.2999999999999998</v>
      </c>
      <c r="J226" s="36">
        <v>2.5</v>
      </c>
      <c r="K226" s="8"/>
    </row>
    <row r="227" spans="1:11" ht="46.5" customHeight="1">
      <c r="A227" s="19">
        <v>219</v>
      </c>
      <c r="B227" s="43" t="s">
        <v>175</v>
      </c>
      <c r="C227" s="19">
        <v>901</v>
      </c>
      <c r="D227" s="30">
        <v>709</v>
      </c>
      <c r="E227" s="31" t="s">
        <v>181</v>
      </c>
      <c r="F227" s="31"/>
      <c r="G227" s="37"/>
      <c r="H227" s="37"/>
      <c r="I227" s="34">
        <f>SUM(I228)</f>
        <v>6.4</v>
      </c>
      <c r="J227" s="34">
        <f>SUM(J228)</f>
        <v>6.4</v>
      </c>
      <c r="K227" s="8"/>
    </row>
    <row r="228" spans="1:11" ht="29.25" customHeight="1">
      <c r="A228" s="19">
        <v>220</v>
      </c>
      <c r="B228" s="27" t="s">
        <v>168</v>
      </c>
      <c r="C228" s="21">
        <v>901</v>
      </c>
      <c r="D228" s="35">
        <v>709</v>
      </c>
      <c r="E228" s="32" t="s">
        <v>181</v>
      </c>
      <c r="F228" s="32" t="s">
        <v>57</v>
      </c>
      <c r="G228" s="33"/>
      <c r="H228" s="33"/>
      <c r="I228" s="36">
        <v>6.4</v>
      </c>
      <c r="J228" s="36">
        <v>6.4</v>
      </c>
      <c r="K228" s="8"/>
    </row>
    <row r="229" spans="1:11" ht="39" customHeight="1">
      <c r="A229" s="19">
        <v>221</v>
      </c>
      <c r="B229" s="62" t="s">
        <v>350</v>
      </c>
      <c r="C229" s="19">
        <v>901</v>
      </c>
      <c r="D229" s="30">
        <v>709</v>
      </c>
      <c r="E229" s="31" t="s">
        <v>196</v>
      </c>
      <c r="F229" s="31"/>
      <c r="G229" s="37"/>
      <c r="H229" s="37"/>
      <c r="I229" s="34">
        <f>SUM(I230)</f>
        <v>5.3</v>
      </c>
      <c r="J229" s="34">
        <f>SUM(J230)</f>
        <v>5.5</v>
      </c>
      <c r="K229" s="8"/>
    </row>
    <row r="230" spans="1:11" ht="29.25" customHeight="1">
      <c r="A230" s="19">
        <v>222</v>
      </c>
      <c r="B230" s="13" t="s">
        <v>194</v>
      </c>
      <c r="C230" s="19">
        <v>901</v>
      </c>
      <c r="D230" s="30">
        <v>709</v>
      </c>
      <c r="E230" s="31" t="s">
        <v>197</v>
      </c>
      <c r="F230" s="31"/>
      <c r="G230" s="37"/>
      <c r="H230" s="37"/>
      <c r="I230" s="34">
        <f>SUM(I231)</f>
        <v>5.3</v>
      </c>
      <c r="J230" s="34">
        <f>SUM(J231)</f>
        <v>5.5</v>
      </c>
      <c r="K230" s="8"/>
    </row>
    <row r="231" spans="1:11" ht="29.25" customHeight="1">
      <c r="A231" s="19">
        <v>223</v>
      </c>
      <c r="B231" s="27" t="s">
        <v>168</v>
      </c>
      <c r="C231" s="21">
        <v>901</v>
      </c>
      <c r="D231" s="35">
        <v>709</v>
      </c>
      <c r="E231" s="32" t="s">
        <v>197</v>
      </c>
      <c r="F231" s="32" t="s">
        <v>57</v>
      </c>
      <c r="G231" s="33"/>
      <c r="H231" s="33"/>
      <c r="I231" s="36">
        <v>5.3</v>
      </c>
      <c r="J231" s="36">
        <v>5.5</v>
      </c>
      <c r="K231" s="8"/>
    </row>
    <row r="232" spans="1:11" ht="43.5" customHeight="1">
      <c r="A232" s="19">
        <v>224</v>
      </c>
      <c r="B232" s="43" t="s">
        <v>227</v>
      </c>
      <c r="C232" s="19">
        <v>901</v>
      </c>
      <c r="D232" s="30">
        <v>709</v>
      </c>
      <c r="E232" s="31" t="s">
        <v>231</v>
      </c>
      <c r="F232" s="31"/>
      <c r="G232" s="33"/>
      <c r="H232" s="33"/>
      <c r="I232" s="34">
        <f>SUM(I233+I235+I237)</f>
        <v>176.4</v>
      </c>
      <c r="J232" s="34">
        <f>SUM(J233+J235+J237)</f>
        <v>181.7</v>
      </c>
      <c r="K232" s="8"/>
    </row>
    <row r="233" spans="1:11" ht="33" customHeight="1">
      <c r="A233" s="19">
        <v>225</v>
      </c>
      <c r="B233" s="44" t="s">
        <v>228</v>
      </c>
      <c r="C233" s="19">
        <v>901</v>
      </c>
      <c r="D233" s="30">
        <v>709</v>
      </c>
      <c r="E233" s="31" t="s">
        <v>232</v>
      </c>
      <c r="F233" s="31"/>
      <c r="G233" s="33"/>
      <c r="H233" s="33"/>
      <c r="I233" s="34">
        <f>SUM(I234)</f>
        <v>20</v>
      </c>
      <c r="J233" s="34">
        <f>SUM(J234)</f>
        <v>20</v>
      </c>
      <c r="K233" s="8"/>
    </row>
    <row r="234" spans="1:11" ht="29.25" customHeight="1">
      <c r="A234" s="19">
        <v>226</v>
      </c>
      <c r="B234" s="27" t="s">
        <v>168</v>
      </c>
      <c r="C234" s="21">
        <v>901</v>
      </c>
      <c r="D234" s="35">
        <v>709</v>
      </c>
      <c r="E234" s="32" t="s">
        <v>232</v>
      </c>
      <c r="F234" s="32" t="s">
        <v>57</v>
      </c>
      <c r="G234" s="33"/>
      <c r="H234" s="33"/>
      <c r="I234" s="36">
        <v>20</v>
      </c>
      <c r="J234" s="36">
        <v>20</v>
      </c>
      <c r="K234" s="8"/>
    </row>
    <row r="235" spans="1:11" ht="78.75" customHeight="1">
      <c r="A235" s="19">
        <v>227</v>
      </c>
      <c r="B235" s="45" t="s">
        <v>229</v>
      </c>
      <c r="C235" s="19">
        <v>901</v>
      </c>
      <c r="D235" s="30">
        <v>709</v>
      </c>
      <c r="E235" s="31" t="s">
        <v>233</v>
      </c>
      <c r="F235" s="31"/>
      <c r="G235" s="33"/>
      <c r="H235" s="33"/>
      <c r="I235" s="34">
        <f>SUM(I236)</f>
        <v>151.4</v>
      </c>
      <c r="J235" s="34">
        <f>SUM(J236)</f>
        <v>154.19999999999999</v>
      </c>
      <c r="K235" s="8"/>
    </row>
    <row r="236" spans="1:11" ht="29.25" customHeight="1">
      <c r="A236" s="19">
        <v>228</v>
      </c>
      <c r="B236" s="27" t="s">
        <v>168</v>
      </c>
      <c r="C236" s="21">
        <v>901</v>
      </c>
      <c r="D236" s="35">
        <v>709</v>
      </c>
      <c r="E236" s="32" t="s">
        <v>233</v>
      </c>
      <c r="F236" s="32" t="s">
        <v>57</v>
      </c>
      <c r="G236" s="33"/>
      <c r="H236" s="33"/>
      <c r="I236" s="36">
        <v>151.4</v>
      </c>
      <c r="J236" s="36">
        <v>154.19999999999999</v>
      </c>
      <c r="K236" s="8"/>
    </row>
    <row r="237" spans="1:11" ht="43.5" customHeight="1">
      <c r="A237" s="19">
        <v>229</v>
      </c>
      <c r="B237" s="45" t="s">
        <v>230</v>
      </c>
      <c r="C237" s="19">
        <v>901</v>
      </c>
      <c r="D237" s="30">
        <v>709</v>
      </c>
      <c r="E237" s="31" t="s">
        <v>234</v>
      </c>
      <c r="F237" s="31"/>
      <c r="G237" s="33"/>
      <c r="H237" s="33"/>
      <c r="I237" s="34">
        <f>SUM(I238)</f>
        <v>5</v>
      </c>
      <c r="J237" s="34">
        <f>SUM(J238)</f>
        <v>7.5</v>
      </c>
      <c r="K237" s="8"/>
    </row>
    <row r="238" spans="1:11" ht="29.25" customHeight="1">
      <c r="A238" s="19">
        <v>230</v>
      </c>
      <c r="B238" s="27" t="s">
        <v>168</v>
      </c>
      <c r="C238" s="21">
        <v>901</v>
      </c>
      <c r="D238" s="35">
        <v>709</v>
      </c>
      <c r="E238" s="32" t="s">
        <v>234</v>
      </c>
      <c r="F238" s="32" t="s">
        <v>57</v>
      </c>
      <c r="G238" s="33"/>
      <c r="H238" s="33"/>
      <c r="I238" s="36">
        <v>5</v>
      </c>
      <c r="J238" s="36">
        <v>7.5</v>
      </c>
      <c r="K238" s="8"/>
    </row>
    <row r="239" spans="1:11" ht="19.5" customHeight="1">
      <c r="A239" s="19">
        <v>231</v>
      </c>
      <c r="B239" s="13" t="s">
        <v>29</v>
      </c>
      <c r="C239" s="19">
        <v>901</v>
      </c>
      <c r="D239" s="30">
        <v>800</v>
      </c>
      <c r="E239" s="31"/>
      <c r="F239" s="32"/>
      <c r="G239" s="33"/>
      <c r="H239" s="33"/>
      <c r="I239" s="34">
        <f>I240</f>
        <v>31235.7</v>
      </c>
      <c r="J239" s="34">
        <f>J240</f>
        <v>31129.7</v>
      </c>
      <c r="K239" s="8"/>
    </row>
    <row r="240" spans="1:11" ht="21.75" customHeight="1">
      <c r="A240" s="19">
        <v>232</v>
      </c>
      <c r="B240" s="13" t="s">
        <v>19</v>
      </c>
      <c r="C240" s="19">
        <v>901</v>
      </c>
      <c r="D240" s="30">
        <v>801</v>
      </c>
      <c r="E240" s="31"/>
      <c r="F240" s="32"/>
      <c r="G240" s="33"/>
      <c r="H240" s="33"/>
      <c r="I240" s="34">
        <f>SUM(I241)</f>
        <v>31235.7</v>
      </c>
      <c r="J240" s="34">
        <f>SUM(J241)</f>
        <v>31129.7</v>
      </c>
      <c r="K240" s="8"/>
    </row>
    <row r="241" spans="1:11" ht="27" customHeight="1">
      <c r="A241" s="19">
        <v>233</v>
      </c>
      <c r="B241" s="13" t="s">
        <v>216</v>
      </c>
      <c r="C241" s="19">
        <v>901</v>
      </c>
      <c r="D241" s="30">
        <v>801</v>
      </c>
      <c r="E241" s="31" t="s">
        <v>143</v>
      </c>
      <c r="F241" s="32"/>
      <c r="G241" s="33"/>
      <c r="H241" s="33"/>
      <c r="I241" s="34">
        <f>SUM(I242+I246+I249+I253+I255+I257)</f>
        <v>31235.7</v>
      </c>
      <c r="J241" s="34">
        <f>SUM(J242+J246+J249+J253+J255+J257)</f>
        <v>31129.7</v>
      </c>
      <c r="K241" s="8"/>
    </row>
    <row r="242" spans="1:11" ht="25.5" customHeight="1">
      <c r="A242" s="19">
        <v>234</v>
      </c>
      <c r="B242" s="13" t="s">
        <v>77</v>
      </c>
      <c r="C242" s="19">
        <v>901</v>
      </c>
      <c r="D242" s="30">
        <v>801</v>
      </c>
      <c r="E242" s="31" t="s">
        <v>144</v>
      </c>
      <c r="F242" s="32"/>
      <c r="G242" s="33"/>
      <c r="H242" s="33"/>
      <c r="I242" s="34">
        <f>SUM(I243:I245)</f>
        <v>16153.699999999999</v>
      </c>
      <c r="J242" s="34">
        <f>SUM(J243:J245)</f>
        <v>16153.699999999999</v>
      </c>
      <c r="K242" s="8"/>
    </row>
    <row r="243" spans="1:11" ht="18" customHeight="1">
      <c r="A243" s="19">
        <v>235</v>
      </c>
      <c r="B243" s="27" t="s">
        <v>33</v>
      </c>
      <c r="C243" s="21">
        <v>901</v>
      </c>
      <c r="D243" s="35">
        <v>801</v>
      </c>
      <c r="E243" s="32" t="s">
        <v>144</v>
      </c>
      <c r="F243" s="32" t="s">
        <v>32</v>
      </c>
      <c r="G243" s="33"/>
      <c r="H243" s="33"/>
      <c r="I243" s="36">
        <v>12179.8</v>
      </c>
      <c r="J243" s="36">
        <v>12179.8</v>
      </c>
      <c r="K243" s="8"/>
    </row>
    <row r="244" spans="1:11" ht="29.25" customHeight="1">
      <c r="A244" s="19">
        <v>236</v>
      </c>
      <c r="B244" s="27" t="s">
        <v>168</v>
      </c>
      <c r="C244" s="21">
        <v>901</v>
      </c>
      <c r="D244" s="35">
        <v>801</v>
      </c>
      <c r="E244" s="32" t="s">
        <v>144</v>
      </c>
      <c r="F244" s="32" t="s">
        <v>57</v>
      </c>
      <c r="G244" s="33"/>
      <c r="H244" s="33"/>
      <c r="I244" s="36">
        <v>3873.9</v>
      </c>
      <c r="J244" s="36">
        <v>3873.9</v>
      </c>
      <c r="K244" s="8"/>
    </row>
    <row r="245" spans="1:11" ht="17.25" customHeight="1">
      <c r="A245" s="19">
        <v>237</v>
      </c>
      <c r="B245" s="27" t="s">
        <v>165</v>
      </c>
      <c r="C245" s="21">
        <v>901</v>
      </c>
      <c r="D245" s="35">
        <v>801</v>
      </c>
      <c r="E245" s="32" t="s">
        <v>144</v>
      </c>
      <c r="F245" s="32" t="s">
        <v>166</v>
      </c>
      <c r="G245" s="33"/>
      <c r="H245" s="33"/>
      <c r="I245" s="36">
        <v>100</v>
      </c>
      <c r="J245" s="36">
        <v>100</v>
      </c>
      <c r="K245" s="8"/>
    </row>
    <row r="246" spans="1:11" ht="39.75" customHeight="1">
      <c r="A246" s="19">
        <v>238</v>
      </c>
      <c r="B246" s="13" t="s">
        <v>78</v>
      </c>
      <c r="C246" s="19">
        <v>901</v>
      </c>
      <c r="D246" s="30">
        <v>801</v>
      </c>
      <c r="E246" s="31" t="s">
        <v>145</v>
      </c>
      <c r="F246" s="32"/>
      <c r="G246" s="33"/>
      <c r="H246" s="33"/>
      <c r="I246" s="34">
        <f>I247+I248</f>
        <v>4529.6000000000004</v>
      </c>
      <c r="J246" s="34">
        <f>J247+J248</f>
        <v>4529.6000000000004</v>
      </c>
      <c r="K246" s="8"/>
    </row>
    <row r="247" spans="1:11" ht="18" customHeight="1">
      <c r="A247" s="19">
        <v>239</v>
      </c>
      <c r="B247" s="27" t="s">
        <v>33</v>
      </c>
      <c r="C247" s="21">
        <v>901</v>
      </c>
      <c r="D247" s="35">
        <v>801</v>
      </c>
      <c r="E247" s="32" t="s">
        <v>145</v>
      </c>
      <c r="F247" s="32" t="s">
        <v>32</v>
      </c>
      <c r="G247" s="33"/>
      <c r="H247" s="33"/>
      <c r="I247" s="36">
        <v>3762.1</v>
      </c>
      <c r="J247" s="36">
        <v>3762.1</v>
      </c>
      <c r="K247" s="8"/>
    </row>
    <row r="248" spans="1:11" ht="29.25" customHeight="1">
      <c r="A248" s="19">
        <v>240</v>
      </c>
      <c r="B248" s="27" t="s">
        <v>168</v>
      </c>
      <c r="C248" s="21">
        <v>901</v>
      </c>
      <c r="D248" s="35">
        <v>801</v>
      </c>
      <c r="E248" s="32" t="s">
        <v>145</v>
      </c>
      <c r="F248" s="32" t="s">
        <v>57</v>
      </c>
      <c r="G248" s="33"/>
      <c r="H248" s="33"/>
      <c r="I248" s="36">
        <v>767.5</v>
      </c>
      <c r="J248" s="36">
        <v>767.5</v>
      </c>
      <c r="K248" s="8"/>
    </row>
    <row r="249" spans="1:11" ht="36.75" customHeight="1">
      <c r="A249" s="19">
        <v>241</v>
      </c>
      <c r="B249" s="13" t="s">
        <v>79</v>
      </c>
      <c r="C249" s="19">
        <v>901</v>
      </c>
      <c r="D249" s="30">
        <v>801</v>
      </c>
      <c r="E249" s="31" t="s">
        <v>146</v>
      </c>
      <c r="F249" s="32"/>
      <c r="G249" s="33"/>
      <c r="H249" s="33"/>
      <c r="I249" s="34">
        <f>SUM(I250:I252)</f>
        <v>3398.7</v>
      </c>
      <c r="J249" s="34">
        <f>SUM(J250:J252)</f>
        <v>3398.7</v>
      </c>
      <c r="K249" s="8"/>
    </row>
    <row r="250" spans="1:11" ht="20.25" customHeight="1">
      <c r="A250" s="19">
        <v>242</v>
      </c>
      <c r="B250" s="27" t="s">
        <v>60</v>
      </c>
      <c r="C250" s="21">
        <v>901</v>
      </c>
      <c r="D250" s="35">
        <v>801</v>
      </c>
      <c r="E250" s="32" t="s">
        <v>146</v>
      </c>
      <c r="F250" s="32" t="s">
        <v>32</v>
      </c>
      <c r="G250" s="33"/>
      <c r="H250" s="33"/>
      <c r="I250" s="36">
        <v>2562.1</v>
      </c>
      <c r="J250" s="36">
        <v>2562.1</v>
      </c>
      <c r="K250" s="8"/>
    </row>
    <row r="251" spans="1:11" ht="30" customHeight="1">
      <c r="A251" s="19">
        <v>243</v>
      </c>
      <c r="B251" s="27" t="s">
        <v>168</v>
      </c>
      <c r="C251" s="21">
        <v>901</v>
      </c>
      <c r="D251" s="35">
        <v>801</v>
      </c>
      <c r="E251" s="32" t="s">
        <v>146</v>
      </c>
      <c r="F251" s="32" t="s">
        <v>57</v>
      </c>
      <c r="G251" s="33"/>
      <c r="H251" s="33"/>
      <c r="I251" s="36">
        <v>834.6</v>
      </c>
      <c r="J251" s="36">
        <v>834.6</v>
      </c>
      <c r="K251" s="8"/>
    </row>
    <row r="252" spans="1:11" ht="18" customHeight="1">
      <c r="A252" s="19">
        <v>244</v>
      </c>
      <c r="B252" s="27" t="s">
        <v>165</v>
      </c>
      <c r="C252" s="21">
        <v>901</v>
      </c>
      <c r="D252" s="35">
        <v>801</v>
      </c>
      <c r="E252" s="32" t="s">
        <v>146</v>
      </c>
      <c r="F252" s="32" t="s">
        <v>166</v>
      </c>
      <c r="G252" s="33"/>
      <c r="H252" s="33"/>
      <c r="I252" s="36">
        <v>2</v>
      </c>
      <c r="J252" s="36">
        <v>2</v>
      </c>
      <c r="K252" s="8"/>
    </row>
    <row r="253" spans="1:11" ht="45" customHeight="1">
      <c r="A253" s="19">
        <v>245</v>
      </c>
      <c r="B253" s="13" t="s">
        <v>80</v>
      </c>
      <c r="C253" s="19">
        <v>901</v>
      </c>
      <c r="D253" s="30">
        <v>801</v>
      </c>
      <c r="E253" s="31" t="s">
        <v>147</v>
      </c>
      <c r="F253" s="32"/>
      <c r="G253" s="33"/>
      <c r="H253" s="33"/>
      <c r="I253" s="34">
        <f>I254</f>
        <v>286</v>
      </c>
      <c r="J253" s="34">
        <f>J254</f>
        <v>286</v>
      </c>
      <c r="K253" s="8"/>
    </row>
    <row r="254" spans="1:11" ht="29.25" customHeight="1">
      <c r="A254" s="19">
        <v>246</v>
      </c>
      <c r="B254" s="27" t="s">
        <v>168</v>
      </c>
      <c r="C254" s="21">
        <v>901</v>
      </c>
      <c r="D254" s="35">
        <v>801</v>
      </c>
      <c r="E254" s="32" t="s">
        <v>147</v>
      </c>
      <c r="F254" s="32" t="s">
        <v>57</v>
      </c>
      <c r="G254" s="33"/>
      <c r="H254" s="33"/>
      <c r="I254" s="36">
        <v>286</v>
      </c>
      <c r="J254" s="36">
        <v>286</v>
      </c>
      <c r="K254" s="8"/>
    </row>
    <row r="255" spans="1:11" ht="15" customHeight="1">
      <c r="A255" s="19">
        <v>247</v>
      </c>
      <c r="B255" s="13" t="s">
        <v>81</v>
      </c>
      <c r="C255" s="19">
        <v>901</v>
      </c>
      <c r="D255" s="30">
        <v>801</v>
      </c>
      <c r="E255" s="31" t="s">
        <v>148</v>
      </c>
      <c r="F255" s="32"/>
      <c r="G255" s="33"/>
      <c r="H255" s="33"/>
      <c r="I255" s="34">
        <f>I256</f>
        <v>555.70000000000005</v>
      </c>
      <c r="J255" s="34">
        <f>J256</f>
        <v>449.7</v>
      </c>
      <c r="K255" s="8"/>
    </row>
    <row r="256" spans="1:11" ht="26.25" customHeight="1">
      <c r="A256" s="19">
        <v>248</v>
      </c>
      <c r="B256" s="27" t="s">
        <v>168</v>
      </c>
      <c r="C256" s="21">
        <v>901</v>
      </c>
      <c r="D256" s="35">
        <v>801</v>
      </c>
      <c r="E256" s="32" t="s">
        <v>148</v>
      </c>
      <c r="F256" s="32" t="s">
        <v>57</v>
      </c>
      <c r="G256" s="33"/>
      <c r="H256" s="33"/>
      <c r="I256" s="36">
        <v>555.70000000000005</v>
      </c>
      <c r="J256" s="36">
        <v>449.7</v>
      </c>
      <c r="K256" s="8"/>
    </row>
    <row r="257" spans="1:11" ht="26.25" customHeight="1">
      <c r="A257" s="19">
        <v>249</v>
      </c>
      <c r="B257" s="13" t="s">
        <v>209</v>
      </c>
      <c r="C257" s="19">
        <v>901</v>
      </c>
      <c r="D257" s="30">
        <v>801</v>
      </c>
      <c r="E257" s="31" t="s">
        <v>210</v>
      </c>
      <c r="F257" s="31"/>
      <c r="G257" s="37"/>
      <c r="H257" s="37"/>
      <c r="I257" s="34">
        <f>SUM(I258)</f>
        <v>6312</v>
      </c>
      <c r="J257" s="34">
        <f>SUM(J258)</f>
        <v>6312</v>
      </c>
      <c r="K257" s="8"/>
    </row>
    <row r="258" spans="1:11" ht="26.25" customHeight="1">
      <c r="A258" s="19">
        <v>250</v>
      </c>
      <c r="B258" s="27" t="s">
        <v>60</v>
      </c>
      <c r="C258" s="21">
        <v>901</v>
      </c>
      <c r="D258" s="35">
        <v>801</v>
      </c>
      <c r="E258" s="32" t="s">
        <v>210</v>
      </c>
      <c r="F258" s="32" t="s">
        <v>32</v>
      </c>
      <c r="G258" s="33"/>
      <c r="H258" s="33"/>
      <c r="I258" s="36">
        <v>6312</v>
      </c>
      <c r="J258" s="36">
        <v>6312</v>
      </c>
      <c r="K258" s="8"/>
    </row>
    <row r="259" spans="1:11" ht="18" customHeight="1">
      <c r="A259" s="19">
        <v>251</v>
      </c>
      <c r="B259" s="13" t="s">
        <v>20</v>
      </c>
      <c r="C259" s="19">
        <v>901</v>
      </c>
      <c r="D259" s="30">
        <v>1000</v>
      </c>
      <c r="E259" s="31"/>
      <c r="F259" s="32"/>
      <c r="G259" s="33"/>
      <c r="H259" s="33"/>
      <c r="I259" s="34">
        <f>SUM(I261+I264+I291)</f>
        <v>32092.799999999996</v>
      </c>
      <c r="J259" s="34">
        <f>SUM(J261+J264+J291)</f>
        <v>31856.7</v>
      </c>
      <c r="K259" s="8"/>
    </row>
    <row r="260" spans="1:11" ht="18.75" customHeight="1">
      <c r="A260" s="19">
        <v>252</v>
      </c>
      <c r="B260" s="13" t="s">
        <v>24</v>
      </c>
      <c r="C260" s="19">
        <v>901</v>
      </c>
      <c r="D260" s="30">
        <v>1001</v>
      </c>
      <c r="E260" s="31"/>
      <c r="F260" s="32"/>
      <c r="G260" s="21"/>
      <c r="H260" s="21"/>
      <c r="I260" s="34">
        <f>SUM(I261)</f>
        <v>2850.6</v>
      </c>
      <c r="J260" s="34">
        <f>SUM(J261)</f>
        <v>2850.6</v>
      </c>
      <c r="K260" s="8"/>
    </row>
    <row r="261" spans="1:11" ht="37.5" customHeight="1">
      <c r="A261" s="19">
        <v>253</v>
      </c>
      <c r="B261" s="13" t="s">
        <v>290</v>
      </c>
      <c r="C261" s="19">
        <v>901</v>
      </c>
      <c r="D261" s="30">
        <v>1001</v>
      </c>
      <c r="E261" s="31" t="s">
        <v>112</v>
      </c>
      <c r="F261" s="32"/>
      <c r="G261" s="33"/>
      <c r="H261" s="33"/>
      <c r="I261" s="34">
        <f>I262</f>
        <v>2850.6</v>
      </c>
      <c r="J261" s="34">
        <f>J262</f>
        <v>2850.6</v>
      </c>
      <c r="K261" s="8"/>
    </row>
    <row r="262" spans="1:11" ht="54.75" customHeight="1">
      <c r="A262" s="19">
        <v>254</v>
      </c>
      <c r="B262" s="39" t="s">
        <v>82</v>
      </c>
      <c r="C262" s="19">
        <v>901</v>
      </c>
      <c r="D262" s="30">
        <v>1001</v>
      </c>
      <c r="E262" s="31" t="s">
        <v>149</v>
      </c>
      <c r="F262" s="32"/>
      <c r="G262" s="33"/>
      <c r="H262" s="33"/>
      <c r="I262" s="34">
        <f>I263</f>
        <v>2850.6</v>
      </c>
      <c r="J262" s="34">
        <f>J263</f>
        <v>2850.6</v>
      </c>
      <c r="K262" s="8"/>
    </row>
    <row r="263" spans="1:11" ht="25.5" customHeight="1">
      <c r="A263" s="19">
        <v>255</v>
      </c>
      <c r="B263" s="27" t="s">
        <v>37</v>
      </c>
      <c r="C263" s="21">
        <v>901</v>
      </c>
      <c r="D263" s="35">
        <v>1001</v>
      </c>
      <c r="E263" s="32" t="s">
        <v>149</v>
      </c>
      <c r="F263" s="48" t="s">
        <v>36</v>
      </c>
      <c r="G263" s="33"/>
      <c r="H263" s="33"/>
      <c r="I263" s="36">
        <v>2850.6</v>
      </c>
      <c r="J263" s="36">
        <v>2850.6</v>
      </c>
      <c r="K263" s="8"/>
    </row>
    <row r="264" spans="1:11" ht="19.5" customHeight="1">
      <c r="A264" s="19">
        <v>256</v>
      </c>
      <c r="B264" s="13" t="s">
        <v>22</v>
      </c>
      <c r="C264" s="19">
        <v>901</v>
      </c>
      <c r="D264" s="30">
        <v>1003</v>
      </c>
      <c r="E264" s="31"/>
      <c r="F264" s="32"/>
      <c r="G264" s="33"/>
      <c r="H264" s="33"/>
      <c r="I264" s="34">
        <f>SUM(I265+I275+I278+I281+I285+I288)</f>
        <v>27194.6</v>
      </c>
      <c r="J264" s="34">
        <f>SUM(J265+J275+J278+J281+J285+J288)</f>
        <v>27067.600000000002</v>
      </c>
      <c r="K264" s="8"/>
    </row>
    <row r="265" spans="1:11" ht="25.5" customHeight="1">
      <c r="A265" s="19">
        <v>257</v>
      </c>
      <c r="B265" s="62" t="s">
        <v>358</v>
      </c>
      <c r="C265" s="19">
        <v>901</v>
      </c>
      <c r="D265" s="30">
        <v>1003</v>
      </c>
      <c r="E265" s="31" t="s">
        <v>150</v>
      </c>
      <c r="F265" s="32"/>
      <c r="G265" s="33"/>
      <c r="H265" s="33"/>
      <c r="I265" s="34">
        <f>SUM(I266+I269+I272)</f>
        <v>25580.7</v>
      </c>
      <c r="J265" s="34">
        <f>SUM(J266+J269+J272)</f>
        <v>26697.7</v>
      </c>
      <c r="K265" s="8"/>
    </row>
    <row r="266" spans="1:11" ht="130.5" customHeight="1">
      <c r="A266" s="19">
        <v>258</v>
      </c>
      <c r="B266" s="13" t="s">
        <v>84</v>
      </c>
      <c r="C266" s="19">
        <v>901</v>
      </c>
      <c r="D266" s="30">
        <v>1003</v>
      </c>
      <c r="E266" s="31" t="s">
        <v>272</v>
      </c>
      <c r="F266" s="32"/>
      <c r="G266" s="33"/>
      <c r="H266" s="33"/>
      <c r="I266" s="34">
        <f>SUM(I267:I268)</f>
        <v>3857</v>
      </c>
      <c r="J266" s="34">
        <f>SUM(J267:J268)</f>
        <v>3959</v>
      </c>
      <c r="K266" s="8"/>
    </row>
    <row r="267" spans="1:11" ht="25.5" customHeight="1">
      <c r="A267" s="19">
        <v>259</v>
      </c>
      <c r="B267" s="27" t="s">
        <v>168</v>
      </c>
      <c r="C267" s="21">
        <v>901</v>
      </c>
      <c r="D267" s="35">
        <v>1003</v>
      </c>
      <c r="E267" s="32" t="s">
        <v>272</v>
      </c>
      <c r="F267" s="32" t="s">
        <v>57</v>
      </c>
      <c r="G267" s="33"/>
      <c r="H267" s="33"/>
      <c r="I267" s="36">
        <v>57</v>
      </c>
      <c r="J267" s="36">
        <v>59</v>
      </c>
      <c r="K267" s="8"/>
    </row>
    <row r="268" spans="1:11" ht="25.5" customHeight="1">
      <c r="A268" s="19">
        <v>260</v>
      </c>
      <c r="B268" s="27" t="s">
        <v>35</v>
      </c>
      <c r="C268" s="21">
        <v>901</v>
      </c>
      <c r="D268" s="35">
        <v>1003</v>
      </c>
      <c r="E268" s="32" t="s">
        <v>272</v>
      </c>
      <c r="F268" s="32" t="s">
        <v>34</v>
      </c>
      <c r="G268" s="33"/>
      <c r="H268" s="33"/>
      <c r="I268" s="36">
        <v>3800</v>
      </c>
      <c r="J268" s="36">
        <v>3900</v>
      </c>
      <c r="K268" s="8"/>
    </row>
    <row r="269" spans="1:11" ht="123" customHeight="1">
      <c r="A269" s="19">
        <v>261</v>
      </c>
      <c r="B269" s="13" t="s">
        <v>83</v>
      </c>
      <c r="C269" s="19">
        <v>901</v>
      </c>
      <c r="D269" s="30">
        <v>1003</v>
      </c>
      <c r="E269" s="31" t="s">
        <v>151</v>
      </c>
      <c r="F269" s="32"/>
      <c r="G269" s="33"/>
      <c r="H269" s="33"/>
      <c r="I269" s="34">
        <f>SUM(I270:I271)</f>
        <v>2438.6999999999998</v>
      </c>
      <c r="J269" s="34">
        <f>SUM(J270:J271)</f>
        <v>2438.6999999999998</v>
      </c>
      <c r="K269" s="8"/>
    </row>
    <row r="270" spans="1:11" ht="38.25" customHeight="1">
      <c r="A270" s="19">
        <v>262</v>
      </c>
      <c r="B270" s="27" t="s">
        <v>168</v>
      </c>
      <c r="C270" s="21">
        <v>901</v>
      </c>
      <c r="D270" s="35">
        <v>1003</v>
      </c>
      <c r="E270" s="32" t="s">
        <v>151</v>
      </c>
      <c r="F270" s="32" t="s">
        <v>57</v>
      </c>
      <c r="G270" s="33"/>
      <c r="H270" s="33"/>
      <c r="I270" s="36">
        <v>38.700000000000003</v>
      </c>
      <c r="J270" s="36">
        <v>38.700000000000003</v>
      </c>
      <c r="K270" s="8"/>
    </row>
    <row r="271" spans="1:11" ht="18.75" customHeight="1">
      <c r="A271" s="19">
        <v>263</v>
      </c>
      <c r="B271" s="27" t="s">
        <v>37</v>
      </c>
      <c r="C271" s="21">
        <v>901</v>
      </c>
      <c r="D271" s="35">
        <v>1003</v>
      </c>
      <c r="E271" s="32" t="s">
        <v>151</v>
      </c>
      <c r="F271" s="32" t="s">
        <v>36</v>
      </c>
      <c r="G271" s="33"/>
      <c r="H271" s="33"/>
      <c r="I271" s="36">
        <v>2400</v>
      </c>
      <c r="J271" s="36">
        <v>2400</v>
      </c>
      <c r="K271" s="8"/>
    </row>
    <row r="272" spans="1:11" ht="132" customHeight="1">
      <c r="A272" s="19">
        <v>264</v>
      </c>
      <c r="B272" s="13" t="s">
        <v>85</v>
      </c>
      <c r="C272" s="19">
        <v>901</v>
      </c>
      <c r="D272" s="30">
        <v>1003</v>
      </c>
      <c r="E272" s="31" t="s">
        <v>273</v>
      </c>
      <c r="F272" s="32"/>
      <c r="G272" s="33"/>
      <c r="H272" s="33"/>
      <c r="I272" s="34">
        <f>SUM(I273:I274)</f>
        <v>19285</v>
      </c>
      <c r="J272" s="34">
        <f>SUM(J273:J274)</f>
        <v>20300</v>
      </c>
      <c r="K272" s="8"/>
    </row>
    <row r="273" spans="1:11" ht="27" customHeight="1">
      <c r="A273" s="19">
        <v>265</v>
      </c>
      <c r="B273" s="27" t="s">
        <v>168</v>
      </c>
      <c r="C273" s="21">
        <v>901</v>
      </c>
      <c r="D273" s="35">
        <v>1003</v>
      </c>
      <c r="E273" s="32" t="s">
        <v>273</v>
      </c>
      <c r="F273" s="32" t="s">
        <v>57</v>
      </c>
      <c r="G273" s="33"/>
      <c r="H273" s="33"/>
      <c r="I273" s="36">
        <v>285</v>
      </c>
      <c r="J273" s="36">
        <v>300</v>
      </c>
      <c r="K273" s="8"/>
    </row>
    <row r="274" spans="1:11" ht="18" customHeight="1">
      <c r="A274" s="19">
        <v>266</v>
      </c>
      <c r="B274" s="27" t="s">
        <v>35</v>
      </c>
      <c r="C274" s="21">
        <v>901</v>
      </c>
      <c r="D274" s="35">
        <v>1003</v>
      </c>
      <c r="E274" s="32" t="s">
        <v>273</v>
      </c>
      <c r="F274" s="32" t="s">
        <v>34</v>
      </c>
      <c r="G274" s="33"/>
      <c r="H274" s="33"/>
      <c r="I274" s="36">
        <v>19000</v>
      </c>
      <c r="J274" s="36">
        <v>20000</v>
      </c>
      <c r="K274" s="8"/>
    </row>
    <row r="275" spans="1:11" ht="43.5" customHeight="1">
      <c r="A275" s="19">
        <v>267</v>
      </c>
      <c r="B275" s="13" t="s">
        <v>361</v>
      </c>
      <c r="C275" s="19">
        <v>901</v>
      </c>
      <c r="D275" s="30">
        <v>1003</v>
      </c>
      <c r="E275" s="31" t="s">
        <v>152</v>
      </c>
      <c r="F275" s="32"/>
      <c r="G275" s="33"/>
      <c r="H275" s="33"/>
      <c r="I275" s="34">
        <f>I276</f>
        <v>8.6999999999999993</v>
      </c>
      <c r="J275" s="34">
        <f>J276</f>
        <v>8.9</v>
      </c>
      <c r="K275" s="8"/>
    </row>
    <row r="276" spans="1:11" ht="46.5" customHeight="1">
      <c r="A276" s="19">
        <v>268</v>
      </c>
      <c r="B276" s="43" t="s">
        <v>274</v>
      </c>
      <c r="C276" s="19">
        <v>901</v>
      </c>
      <c r="D276" s="30">
        <v>1003</v>
      </c>
      <c r="E276" s="46" t="s">
        <v>164</v>
      </c>
      <c r="F276" s="32"/>
      <c r="G276" s="33"/>
      <c r="H276" s="33"/>
      <c r="I276" s="34">
        <f>SUM(I277)</f>
        <v>8.6999999999999993</v>
      </c>
      <c r="J276" s="34">
        <f>SUM(J277)</f>
        <v>8.9</v>
      </c>
      <c r="K276" s="8"/>
    </row>
    <row r="277" spans="1:11" ht="18.75" customHeight="1">
      <c r="A277" s="19">
        <v>269</v>
      </c>
      <c r="B277" s="27" t="s">
        <v>35</v>
      </c>
      <c r="C277" s="21">
        <v>901</v>
      </c>
      <c r="D277" s="35">
        <v>1003</v>
      </c>
      <c r="E277" s="48" t="s">
        <v>164</v>
      </c>
      <c r="F277" s="48" t="s">
        <v>34</v>
      </c>
      <c r="G277" s="33"/>
      <c r="H277" s="33"/>
      <c r="I277" s="36">
        <v>8.6999999999999993</v>
      </c>
      <c r="J277" s="36">
        <v>8.9</v>
      </c>
      <c r="K277" s="8"/>
    </row>
    <row r="278" spans="1:11" ht="39.75" customHeight="1">
      <c r="A278" s="19">
        <v>270</v>
      </c>
      <c r="B278" s="13" t="s">
        <v>311</v>
      </c>
      <c r="C278" s="19">
        <v>901</v>
      </c>
      <c r="D278" s="30">
        <v>1003</v>
      </c>
      <c r="E278" s="46" t="s">
        <v>153</v>
      </c>
      <c r="F278" s="32"/>
      <c r="G278" s="33"/>
      <c r="H278" s="33"/>
      <c r="I278" s="34">
        <f>SUM(I279)</f>
        <v>317.60000000000002</v>
      </c>
      <c r="J278" s="34">
        <f>SUM(J279)</f>
        <v>330</v>
      </c>
      <c r="K278" s="8"/>
    </row>
    <row r="279" spans="1:11" ht="40.5" customHeight="1">
      <c r="A279" s="19">
        <v>271</v>
      </c>
      <c r="B279" s="77" t="s">
        <v>320</v>
      </c>
      <c r="C279" s="63">
        <v>901</v>
      </c>
      <c r="D279" s="64">
        <v>1003</v>
      </c>
      <c r="E279" s="65" t="s">
        <v>321</v>
      </c>
      <c r="F279" s="66"/>
      <c r="G279" s="37"/>
      <c r="H279" s="37"/>
      <c r="I279" s="34">
        <f>SUM(I280)</f>
        <v>317.60000000000002</v>
      </c>
      <c r="J279" s="34">
        <f>SUM(J280)</f>
        <v>330</v>
      </c>
      <c r="K279" s="8"/>
    </row>
    <row r="280" spans="1:11" ht="29.25" customHeight="1">
      <c r="A280" s="19">
        <v>272</v>
      </c>
      <c r="B280" s="69" t="s">
        <v>37</v>
      </c>
      <c r="C280" s="70">
        <v>901</v>
      </c>
      <c r="D280" s="71">
        <v>1003</v>
      </c>
      <c r="E280" s="72" t="s">
        <v>321</v>
      </c>
      <c r="F280" s="73" t="s">
        <v>36</v>
      </c>
      <c r="G280" s="33"/>
      <c r="H280" s="33"/>
      <c r="I280" s="36">
        <v>317.60000000000002</v>
      </c>
      <c r="J280" s="36">
        <v>330</v>
      </c>
      <c r="K280" s="8"/>
    </row>
    <row r="281" spans="1:11" ht="38.25" customHeight="1">
      <c r="A281" s="19">
        <v>273</v>
      </c>
      <c r="B281" s="62" t="s">
        <v>325</v>
      </c>
      <c r="C281" s="63">
        <v>901</v>
      </c>
      <c r="D281" s="64">
        <v>1003</v>
      </c>
      <c r="E281" s="65" t="s">
        <v>211</v>
      </c>
      <c r="F281" s="66"/>
      <c r="G281" s="37"/>
      <c r="H281" s="37"/>
      <c r="I281" s="34">
        <f t="shared" ref="I281:J283" si="10">SUM(I282)</f>
        <v>1256.5999999999999</v>
      </c>
      <c r="J281" s="34">
        <f t="shared" si="10"/>
        <v>0</v>
      </c>
      <c r="K281" s="8"/>
    </row>
    <row r="282" spans="1:11" ht="38.25" customHeight="1">
      <c r="A282" s="19">
        <v>274</v>
      </c>
      <c r="B282" s="13" t="s">
        <v>285</v>
      </c>
      <c r="C282" s="19">
        <v>901</v>
      </c>
      <c r="D282" s="30">
        <v>1003</v>
      </c>
      <c r="E282" s="46" t="s">
        <v>287</v>
      </c>
      <c r="F282" s="31"/>
      <c r="G282" s="37"/>
      <c r="H282" s="37"/>
      <c r="I282" s="34">
        <f t="shared" si="10"/>
        <v>1256.5999999999999</v>
      </c>
      <c r="J282" s="34">
        <f t="shared" si="10"/>
        <v>0</v>
      </c>
      <c r="K282" s="8"/>
    </row>
    <row r="283" spans="1:11" ht="38.25" customHeight="1">
      <c r="A283" s="19">
        <v>275</v>
      </c>
      <c r="B283" s="62" t="s">
        <v>286</v>
      </c>
      <c r="C283" s="63">
        <v>901</v>
      </c>
      <c r="D283" s="64">
        <v>1003</v>
      </c>
      <c r="E283" s="65" t="s">
        <v>288</v>
      </c>
      <c r="F283" s="66"/>
      <c r="G283" s="67"/>
      <c r="H283" s="67"/>
      <c r="I283" s="68">
        <f t="shared" si="10"/>
        <v>1256.5999999999999</v>
      </c>
      <c r="J283" s="68">
        <f t="shared" si="10"/>
        <v>0</v>
      </c>
      <c r="K283" s="8"/>
    </row>
    <row r="284" spans="1:11" ht="32.25" customHeight="1">
      <c r="A284" s="19">
        <v>276</v>
      </c>
      <c r="B284" s="69" t="s">
        <v>37</v>
      </c>
      <c r="C284" s="70">
        <v>901</v>
      </c>
      <c r="D284" s="71">
        <v>1003</v>
      </c>
      <c r="E284" s="72" t="s">
        <v>288</v>
      </c>
      <c r="F284" s="73" t="s">
        <v>36</v>
      </c>
      <c r="G284" s="67"/>
      <c r="H284" s="67"/>
      <c r="I284" s="75">
        <v>1256.5999999999999</v>
      </c>
      <c r="J284" s="75">
        <v>0</v>
      </c>
      <c r="K284" s="8"/>
    </row>
    <row r="285" spans="1:11" ht="36.75" customHeight="1">
      <c r="A285" s="19">
        <v>277</v>
      </c>
      <c r="B285" s="43" t="s">
        <v>359</v>
      </c>
      <c r="C285" s="19">
        <v>901</v>
      </c>
      <c r="D285" s="30">
        <v>1003</v>
      </c>
      <c r="E285" s="46" t="s">
        <v>214</v>
      </c>
      <c r="F285" s="31"/>
      <c r="G285" s="37"/>
      <c r="H285" s="37"/>
      <c r="I285" s="34">
        <f>SUM(I286)</f>
        <v>16</v>
      </c>
      <c r="J285" s="34">
        <f>SUM(J286)</f>
        <v>16</v>
      </c>
      <c r="K285" s="8"/>
    </row>
    <row r="286" spans="1:11" ht="38.25" customHeight="1">
      <c r="A286" s="19">
        <v>278</v>
      </c>
      <c r="B286" s="13" t="s">
        <v>275</v>
      </c>
      <c r="C286" s="19">
        <v>901</v>
      </c>
      <c r="D286" s="30">
        <v>1003</v>
      </c>
      <c r="E286" s="46" t="s">
        <v>276</v>
      </c>
      <c r="F286" s="31"/>
      <c r="G286" s="37"/>
      <c r="H286" s="37"/>
      <c r="I286" s="34">
        <f>SUM(I287)</f>
        <v>16</v>
      </c>
      <c r="J286" s="34">
        <f>SUM(J287)</f>
        <v>16</v>
      </c>
      <c r="K286" s="8"/>
    </row>
    <row r="287" spans="1:11" ht="30" customHeight="1">
      <c r="A287" s="19">
        <v>279</v>
      </c>
      <c r="B287" s="27" t="s">
        <v>168</v>
      </c>
      <c r="C287" s="21">
        <v>901</v>
      </c>
      <c r="D287" s="35">
        <v>1003</v>
      </c>
      <c r="E287" s="48" t="s">
        <v>276</v>
      </c>
      <c r="F287" s="32" t="s">
        <v>57</v>
      </c>
      <c r="G287" s="33"/>
      <c r="H287" s="33"/>
      <c r="I287" s="36">
        <v>16</v>
      </c>
      <c r="J287" s="36">
        <v>16</v>
      </c>
      <c r="K287" s="8"/>
    </row>
    <row r="288" spans="1:11" ht="16.5" customHeight="1">
      <c r="A288" s="19">
        <v>280</v>
      </c>
      <c r="B288" s="13" t="s">
        <v>53</v>
      </c>
      <c r="C288" s="19">
        <v>901</v>
      </c>
      <c r="D288" s="30">
        <v>1003</v>
      </c>
      <c r="E288" s="46" t="s">
        <v>105</v>
      </c>
      <c r="F288" s="31"/>
      <c r="G288" s="37"/>
      <c r="H288" s="37"/>
      <c r="I288" s="34">
        <f>SUM(I289)</f>
        <v>15</v>
      </c>
      <c r="J288" s="34">
        <f>SUM(J289)</f>
        <v>15</v>
      </c>
      <c r="K288" s="8"/>
    </row>
    <row r="289" spans="1:11" ht="63.75" customHeight="1">
      <c r="A289" s="19">
        <v>281</v>
      </c>
      <c r="B289" s="38" t="s">
        <v>98</v>
      </c>
      <c r="C289" s="19">
        <v>901</v>
      </c>
      <c r="D289" s="30">
        <v>1003</v>
      </c>
      <c r="E289" s="46" t="s">
        <v>277</v>
      </c>
      <c r="F289" s="48"/>
      <c r="G289" s="33"/>
      <c r="H289" s="33"/>
      <c r="I289" s="34">
        <f>I290</f>
        <v>15</v>
      </c>
      <c r="J289" s="34">
        <f>J290</f>
        <v>15</v>
      </c>
      <c r="K289" s="8"/>
    </row>
    <row r="290" spans="1:11" ht="38.25" customHeight="1">
      <c r="A290" s="19">
        <v>282</v>
      </c>
      <c r="B290" s="27" t="s">
        <v>170</v>
      </c>
      <c r="C290" s="21">
        <v>901</v>
      </c>
      <c r="D290" s="35">
        <v>1003</v>
      </c>
      <c r="E290" s="48" t="s">
        <v>277</v>
      </c>
      <c r="F290" s="48" t="s">
        <v>40</v>
      </c>
      <c r="G290" s="33"/>
      <c r="H290" s="33"/>
      <c r="I290" s="36">
        <v>15</v>
      </c>
      <c r="J290" s="36">
        <v>15</v>
      </c>
      <c r="K290" s="8"/>
    </row>
    <row r="291" spans="1:11" ht="20.25" customHeight="1">
      <c r="A291" s="19">
        <v>283</v>
      </c>
      <c r="B291" s="13" t="s">
        <v>30</v>
      </c>
      <c r="C291" s="19">
        <v>901</v>
      </c>
      <c r="D291" s="30">
        <v>1006</v>
      </c>
      <c r="E291" s="46"/>
      <c r="F291" s="48"/>
      <c r="G291" s="33"/>
      <c r="H291" s="33"/>
      <c r="I291" s="34">
        <f>SUM(I292)</f>
        <v>2047.6</v>
      </c>
      <c r="J291" s="34">
        <f>SUM(J292)</f>
        <v>1938.5</v>
      </c>
      <c r="K291" s="8"/>
    </row>
    <row r="292" spans="1:11" ht="25.5" customHeight="1">
      <c r="A292" s="19">
        <v>284</v>
      </c>
      <c r="B292" s="62" t="s">
        <v>358</v>
      </c>
      <c r="C292" s="19">
        <v>901</v>
      </c>
      <c r="D292" s="30">
        <v>1006</v>
      </c>
      <c r="E292" s="31" t="s">
        <v>150</v>
      </c>
      <c r="F292" s="32"/>
      <c r="G292" s="33"/>
      <c r="H292" s="33"/>
      <c r="I292" s="34">
        <f>I293+I296</f>
        <v>2047.6</v>
      </c>
      <c r="J292" s="34">
        <f>J293+J296</f>
        <v>1938.5</v>
      </c>
      <c r="K292" s="8"/>
    </row>
    <row r="293" spans="1:11" ht="102" customHeight="1">
      <c r="A293" s="19">
        <v>285</v>
      </c>
      <c r="B293" s="13" t="s">
        <v>86</v>
      </c>
      <c r="C293" s="19">
        <v>901</v>
      </c>
      <c r="D293" s="30">
        <v>1006</v>
      </c>
      <c r="E293" s="31" t="s">
        <v>272</v>
      </c>
      <c r="F293" s="32"/>
      <c r="G293" s="33"/>
      <c r="H293" s="33"/>
      <c r="I293" s="34">
        <f>I294+I295</f>
        <v>650.1</v>
      </c>
      <c r="J293" s="34">
        <f>J294+J295</f>
        <v>728.3</v>
      </c>
      <c r="K293" s="8"/>
    </row>
    <row r="294" spans="1:11" ht="25.5" customHeight="1">
      <c r="A294" s="19">
        <v>286</v>
      </c>
      <c r="B294" s="27" t="s">
        <v>169</v>
      </c>
      <c r="C294" s="21">
        <v>901</v>
      </c>
      <c r="D294" s="35">
        <v>1006</v>
      </c>
      <c r="E294" s="32" t="s">
        <v>272</v>
      </c>
      <c r="F294" s="32" t="s">
        <v>38</v>
      </c>
      <c r="G294" s="33"/>
      <c r="H294" s="33"/>
      <c r="I294" s="36">
        <v>435.2</v>
      </c>
      <c r="J294" s="36">
        <v>435.2</v>
      </c>
      <c r="K294" s="8"/>
    </row>
    <row r="295" spans="1:11" ht="30" customHeight="1">
      <c r="A295" s="19">
        <v>287</v>
      </c>
      <c r="B295" s="27" t="s">
        <v>168</v>
      </c>
      <c r="C295" s="21">
        <v>901</v>
      </c>
      <c r="D295" s="35">
        <v>1006</v>
      </c>
      <c r="E295" s="32" t="s">
        <v>272</v>
      </c>
      <c r="F295" s="32" t="s">
        <v>57</v>
      </c>
      <c r="G295" s="33"/>
      <c r="H295" s="33"/>
      <c r="I295" s="36">
        <v>214.9</v>
      </c>
      <c r="J295" s="36">
        <v>293.10000000000002</v>
      </c>
      <c r="K295" s="8"/>
    </row>
    <row r="296" spans="1:11" ht="130.5" customHeight="1">
      <c r="A296" s="19">
        <v>288</v>
      </c>
      <c r="B296" s="13" t="s">
        <v>87</v>
      </c>
      <c r="C296" s="19">
        <v>901</v>
      </c>
      <c r="D296" s="30">
        <v>1006</v>
      </c>
      <c r="E296" s="31" t="s">
        <v>273</v>
      </c>
      <c r="F296" s="32"/>
      <c r="G296" s="33"/>
      <c r="H296" s="33"/>
      <c r="I296" s="34">
        <f>I297+I298</f>
        <v>1397.5</v>
      </c>
      <c r="J296" s="34">
        <f>J297+J298</f>
        <v>1210.2</v>
      </c>
      <c r="K296" s="8"/>
    </row>
    <row r="297" spans="1:11" ht="25.5" customHeight="1">
      <c r="A297" s="19">
        <v>289</v>
      </c>
      <c r="B297" s="27" t="s">
        <v>169</v>
      </c>
      <c r="C297" s="21">
        <v>901</v>
      </c>
      <c r="D297" s="35">
        <v>1006</v>
      </c>
      <c r="E297" s="32" t="s">
        <v>273</v>
      </c>
      <c r="F297" s="32" t="s">
        <v>38</v>
      </c>
      <c r="G297" s="33"/>
      <c r="H297" s="33"/>
      <c r="I297" s="36">
        <v>1036</v>
      </c>
      <c r="J297" s="36">
        <v>1036</v>
      </c>
      <c r="K297" s="8"/>
    </row>
    <row r="298" spans="1:11" ht="30" customHeight="1">
      <c r="A298" s="19">
        <v>290</v>
      </c>
      <c r="B298" s="27" t="s">
        <v>168</v>
      </c>
      <c r="C298" s="21">
        <v>901</v>
      </c>
      <c r="D298" s="35">
        <v>1006</v>
      </c>
      <c r="E298" s="32" t="s">
        <v>273</v>
      </c>
      <c r="F298" s="32" t="s">
        <v>57</v>
      </c>
      <c r="G298" s="33"/>
      <c r="H298" s="33"/>
      <c r="I298" s="36">
        <v>361.5</v>
      </c>
      <c r="J298" s="36">
        <v>174.2</v>
      </c>
      <c r="K298" s="8"/>
    </row>
    <row r="299" spans="1:11" ht="12.75" customHeight="1">
      <c r="A299" s="19">
        <v>291</v>
      </c>
      <c r="B299" s="13" t="s">
        <v>26</v>
      </c>
      <c r="C299" s="19">
        <v>901</v>
      </c>
      <c r="D299" s="30">
        <v>1100</v>
      </c>
      <c r="E299" s="46"/>
      <c r="F299" s="48"/>
      <c r="G299" s="33"/>
      <c r="H299" s="33"/>
      <c r="I299" s="34">
        <f>SUM(I300)</f>
        <v>9260</v>
      </c>
      <c r="J299" s="34">
        <f>SUM(J300)</f>
        <v>9260</v>
      </c>
      <c r="K299" s="8"/>
    </row>
    <row r="300" spans="1:11" ht="12.75" customHeight="1">
      <c r="A300" s="19">
        <v>292</v>
      </c>
      <c r="B300" s="13" t="s">
        <v>162</v>
      </c>
      <c r="C300" s="19">
        <v>901</v>
      </c>
      <c r="D300" s="30">
        <v>1102</v>
      </c>
      <c r="E300" s="46"/>
      <c r="F300" s="48"/>
      <c r="G300" s="33"/>
      <c r="H300" s="33"/>
      <c r="I300" s="34">
        <f>SUM(I301)</f>
        <v>9260</v>
      </c>
      <c r="J300" s="34">
        <f>SUM(J301)</f>
        <v>9260</v>
      </c>
      <c r="K300" s="8"/>
    </row>
    <row r="301" spans="1:11" ht="42.75" customHeight="1">
      <c r="A301" s="19">
        <v>293</v>
      </c>
      <c r="B301" s="62" t="s">
        <v>316</v>
      </c>
      <c r="C301" s="19">
        <v>901</v>
      </c>
      <c r="D301" s="30">
        <v>1102</v>
      </c>
      <c r="E301" s="31" t="s">
        <v>119</v>
      </c>
      <c r="F301" s="32"/>
      <c r="G301" s="33"/>
      <c r="H301" s="33"/>
      <c r="I301" s="34">
        <f>SUM(I302+I304)</f>
        <v>9260</v>
      </c>
      <c r="J301" s="34">
        <f>SUM(J302+J304)</f>
        <v>9260</v>
      </c>
      <c r="K301" s="8"/>
    </row>
    <row r="302" spans="1:11" ht="35.25" customHeight="1">
      <c r="A302" s="19">
        <v>294</v>
      </c>
      <c r="B302" s="13" t="s">
        <v>96</v>
      </c>
      <c r="C302" s="19">
        <v>901</v>
      </c>
      <c r="D302" s="30">
        <v>1102</v>
      </c>
      <c r="E302" s="31" t="s">
        <v>160</v>
      </c>
      <c r="F302" s="32"/>
      <c r="G302" s="33"/>
      <c r="H302" s="33"/>
      <c r="I302" s="34">
        <f>I303</f>
        <v>100</v>
      </c>
      <c r="J302" s="34">
        <f>J303</f>
        <v>100</v>
      </c>
      <c r="K302" s="8"/>
    </row>
    <row r="303" spans="1:11" ht="28.5" customHeight="1">
      <c r="A303" s="19">
        <v>295</v>
      </c>
      <c r="B303" s="27" t="s">
        <v>168</v>
      </c>
      <c r="C303" s="21">
        <v>901</v>
      </c>
      <c r="D303" s="35">
        <v>1102</v>
      </c>
      <c r="E303" s="32" t="s">
        <v>160</v>
      </c>
      <c r="F303" s="32" t="s">
        <v>57</v>
      </c>
      <c r="G303" s="33"/>
      <c r="H303" s="33"/>
      <c r="I303" s="36">
        <v>100</v>
      </c>
      <c r="J303" s="36">
        <v>100</v>
      </c>
      <c r="K303" s="8"/>
    </row>
    <row r="304" spans="1:11" ht="31.5" customHeight="1">
      <c r="A304" s="19">
        <v>296</v>
      </c>
      <c r="B304" s="13" t="s">
        <v>88</v>
      </c>
      <c r="C304" s="19">
        <v>901</v>
      </c>
      <c r="D304" s="30">
        <v>1102</v>
      </c>
      <c r="E304" s="31" t="s">
        <v>161</v>
      </c>
      <c r="F304" s="32"/>
      <c r="G304" s="33"/>
      <c r="H304" s="33"/>
      <c r="I304" s="34">
        <f>SUM(I305:I307)</f>
        <v>9160</v>
      </c>
      <c r="J304" s="34">
        <f>SUM(J305:J307)</f>
        <v>9160</v>
      </c>
      <c r="K304" s="8"/>
    </row>
    <row r="305" spans="1:11" ht="19.5" customHeight="1">
      <c r="A305" s="19">
        <v>297</v>
      </c>
      <c r="B305" s="27" t="s">
        <v>60</v>
      </c>
      <c r="C305" s="21">
        <v>901</v>
      </c>
      <c r="D305" s="35">
        <v>1102</v>
      </c>
      <c r="E305" s="32" t="s">
        <v>161</v>
      </c>
      <c r="F305" s="32" t="s">
        <v>32</v>
      </c>
      <c r="G305" s="33"/>
      <c r="H305" s="33"/>
      <c r="I305" s="36">
        <v>7166.2</v>
      </c>
      <c r="J305" s="36">
        <v>7166.2</v>
      </c>
      <c r="K305" s="8"/>
    </row>
    <row r="306" spans="1:11" ht="25.5" customHeight="1">
      <c r="A306" s="19">
        <v>298</v>
      </c>
      <c r="B306" s="27" t="s">
        <v>89</v>
      </c>
      <c r="C306" s="21">
        <v>901</v>
      </c>
      <c r="D306" s="35">
        <v>1102</v>
      </c>
      <c r="E306" s="32" t="s">
        <v>161</v>
      </c>
      <c r="F306" s="32" t="s">
        <v>57</v>
      </c>
      <c r="G306" s="33"/>
      <c r="H306" s="33"/>
      <c r="I306" s="36">
        <v>1960.8</v>
      </c>
      <c r="J306" s="36">
        <v>1959.8</v>
      </c>
      <c r="K306" s="8"/>
    </row>
    <row r="307" spans="1:11" ht="17.25" customHeight="1">
      <c r="A307" s="19">
        <v>299</v>
      </c>
      <c r="B307" s="27" t="s">
        <v>165</v>
      </c>
      <c r="C307" s="21">
        <v>901</v>
      </c>
      <c r="D307" s="35">
        <v>1102</v>
      </c>
      <c r="E307" s="32" t="s">
        <v>161</v>
      </c>
      <c r="F307" s="32" t="s">
        <v>166</v>
      </c>
      <c r="G307" s="33"/>
      <c r="H307" s="33"/>
      <c r="I307" s="36">
        <v>33</v>
      </c>
      <c r="J307" s="36">
        <v>34</v>
      </c>
      <c r="K307" s="8"/>
    </row>
    <row r="308" spans="1:11" ht="18" customHeight="1">
      <c r="A308" s="19">
        <v>300</v>
      </c>
      <c r="B308" s="13" t="s">
        <v>44</v>
      </c>
      <c r="C308" s="19">
        <v>901</v>
      </c>
      <c r="D308" s="30">
        <v>1200</v>
      </c>
      <c r="E308" s="31"/>
      <c r="F308" s="32"/>
      <c r="G308" s="33"/>
      <c r="H308" s="33"/>
      <c r="I308" s="34">
        <f>SUM(I309)</f>
        <v>353</v>
      </c>
      <c r="J308" s="34">
        <f>SUM(J309)</f>
        <v>353</v>
      </c>
      <c r="K308" s="8"/>
    </row>
    <row r="309" spans="1:11" ht="16.5" customHeight="1">
      <c r="A309" s="19">
        <v>301</v>
      </c>
      <c r="B309" s="13" t="s">
        <v>45</v>
      </c>
      <c r="C309" s="19">
        <v>901</v>
      </c>
      <c r="D309" s="30">
        <v>1202</v>
      </c>
      <c r="E309" s="31"/>
      <c r="F309" s="32"/>
      <c r="G309" s="33"/>
      <c r="H309" s="33"/>
      <c r="I309" s="34">
        <f>SUM(I310)</f>
        <v>353</v>
      </c>
      <c r="J309" s="34">
        <f>SUM(J310)</f>
        <v>353</v>
      </c>
      <c r="K309" s="8"/>
    </row>
    <row r="310" spans="1:11" ht="39" customHeight="1">
      <c r="A310" s="19">
        <v>302</v>
      </c>
      <c r="B310" s="13" t="s">
        <v>290</v>
      </c>
      <c r="C310" s="19">
        <v>901</v>
      </c>
      <c r="D310" s="30">
        <v>1202</v>
      </c>
      <c r="E310" s="31" t="s">
        <v>112</v>
      </c>
      <c r="F310" s="32"/>
      <c r="G310" s="33"/>
      <c r="H310" s="33"/>
      <c r="I310" s="34">
        <f>I311</f>
        <v>353</v>
      </c>
      <c r="J310" s="34">
        <f>J311</f>
        <v>353</v>
      </c>
      <c r="K310" s="8"/>
    </row>
    <row r="311" spans="1:11" ht="36" customHeight="1">
      <c r="A311" s="19">
        <v>303</v>
      </c>
      <c r="B311" s="13" t="s">
        <v>90</v>
      </c>
      <c r="C311" s="19">
        <v>901</v>
      </c>
      <c r="D311" s="30">
        <v>1202</v>
      </c>
      <c r="E311" s="31" t="s">
        <v>154</v>
      </c>
      <c r="F311" s="32"/>
      <c r="G311" s="33"/>
      <c r="H311" s="33"/>
      <c r="I311" s="34">
        <f>SUM(I312)</f>
        <v>353</v>
      </c>
      <c r="J311" s="34">
        <f>SUM(J312)</f>
        <v>353</v>
      </c>
      <c r="K311" s="8"/>
    </row>
    <row r="312" spans="1:11" ht="23.25" customHeight="1">
      <c r="A312" s="19">
        <v>304</v>
      </c>
      <c r="B312" s="33" t="s">
        <v>278</v>
      </c>
      <c r="C312" s="21">
        <v>901</v>
      </c>
      <c r="D312" s="35">
        <v>1202</v>
      </c>
      <c r="E312" s="32" t="s">
        <v>154</v>
      </c>
      <c r="F312" s="32" t="s">
        <v>279</v>
      </c>
      <c r="G312" s="33"/>
      <c r="H312" s="33"/>
      <c r="I312" s="36">
        <v>353</v>
      </c>
      <c r="J312" s="36">
        <v>353</v>
      </c>
      <c r="K312" s="8"/>
    </row>
    <row r="313" spans="1:11" ht="15.75" customHeight="1">
      <c r="A313" s="19">
        <v>305</v>
      </c>
      <c r="B313" s="20" t="s">
        <v>99</v>
      </c>
      <c r="C313" s="19">
        <v>912</v>
      </c>
      <c r="D313" s="30"/>
      <c r="E313" s="31"/>
      <c r="F313" s="32"/>
      <c r="G313" s="33"/>
      <c r="H313" s="33"/>
      <c r="I313" s="50">
        <f>SUM(I314+I321)</f>
        <v>1996.2</v>
      </c>
      <c r="J313" s="50">
        <f>SUM(J314+J321)</f>
        <v>1996.2</v>
      </c>
      <c r="K313" s="8"/>
    </row>
    <row r="314" spans="1:11" ht="15.75" customHeight="1">
      <c r="A314" s="19">
        <v>306</v>
      </c>
      <c r="B314" s="13" t="s">
        <v>4</v>
      </c>
      <c r="C314" s="19">
        <v>912</v>
      </c>
      <c r="D314" s="22">
        <v>100</v>
      </c>
      <c r="E314" s="31"/>
      <c r="F314" s="32"/>
      <c r="G314" s="33"/>
      <c r="H314" s="33"/>
      <c r="I314" s="50">
        <f>SUM(I315)</f>
        <v>1846.2</v>
      </c>
      <c r="J314" s="50">
        <f>SUM(J315)</f>
        <v>1846.2</v>
      </c>
      <c r="K314" s="8"/>
    </row>
    <row r="315" spans="1:11" ht="38.25" customHeight="1">
      <c r="A315" s="19">
        <v>307</v>
      </c>
      <c r="B315" s="13" t="s">
        <v>101</v>
      </c>
      <c r="C315" s="19">
        <v>912</v>
      </c>
      <c r="D315" s="30">
        <v>103</v>
      </c>
      <c r="E315" s="31"/>
      <c r="F315" s="32"/>
      <c r="G315" s="33"/>
      <c r="H315" s="33"/>
      <c r="I315" s="34">
        <f>SUM(I317+I319)</f>
        <v>1846.2</v>
      </c>
      <c r="J315" s="34">
        <f>SUM(J317+J319)</f>
        <v>1846.2</v>
      </c>
      <c r="K315" s="8"/>
    </row>
    <row r="316" spans="1:11" ht="12.75" customHeight="1">
      <c r="A316" s="19">
        <v>308</v>
      </c>
      <c r="B316" s="13" t="s">
        <v>53</v>
      </c>
      <c r="C316" s="19">
        <v>912</v>
      </c>
      <c r="D316" s="47">
        <v>103</v>
      </c>
      <c r="E316" s="51" t="s">
        <v>105</v>
      </c>
      <c r="F316" s="48"/>
      <c r="G316" s="33"/>
      <c r="H316" s="33"/>
      <c r="I316" s="34">
        <f>SUM(I317+I319)</f>
        <v>1846.2</v>
      </c>
      <c r="J316" s="34">
        <f>SUM(J317+J319)</f>
        <v>1846.2</v>
      </c>
      <c r="K316" s="8"/>
    </row>
    <row r="317" spans="1:11" ht="27.75" customHeight="1">
      <c r="A317" s="19">
        <v>309</v>
      </c>
      <c r="B317" s="13" t="s">
        <v>155</v>
      </c>
      <c r="C317" s="19">
        <v>912</v>
      </c>
      <c r="D317" s="47">
        <v>103</v>
      </c>
      <c r="E317" s="51" t="s">
        <v>103</v>
      </c>
      <c r="F317" s="48"/>
      <c r="G317" s="33"/>
      <c r="H317" s="33"/>
      <c r="I317" s="34">
        <f>SUM(I318)</f>
        <v>940.7</v>
      </c>
      <c r="J317" s="34">
        <f>SUM(J318)</f>
        <v>940.7</v>
      </c>
      <c r="K317" s="8"/>
    </row>
    <row r="318" spans="1:11" ht="18.75" customHeight="1">
      <c r="A318" s="19">
        <v>310</v>
      </c>
      <c r="B318" s="27" t="s">
        <v>56</v>
      </c>
      <c r="C318" s="21">
        <v>912</v>
      </c>
      <c r="D318" s="49">
        <v>103</v>
      </c>
      <c r="E318" s="52" t="s">
        <v>103</v>
      </c>
      <c r="F318" s="48" t="s">
        <v>38</v>
      </c>
      <c r="G318" s="33"/>
      <c r="H318" s="33"/>
      <c r="I318" s="36">
        <v>940.7</v>
      </c>
      <c r="J318" s="36">
        <v>940.7</v>
      </c>
      <c r="K318" s="8"/>
    </row>
    <row r="319" spans="1:11" ht="25.5" customHeight="1">
      <c r="A319" s="19">
        <v>311</v>
      </c>
      <c r="B319" s="13" t="s">
        <v>54</v>
      </c>
      <c r="C319" s="19">
        <v>912</v>
      </c>
      <c r="D319" s="47">
        <v>103</v>
      </c>
      <c r="E319" s="51" t="s">
        <v>104</v>
      </c>
      <c r="F319" s="48"/>
      <c r="G319" s="33"/>
      <c r="H319" s="33"/>
      <c r="I319" s="34">
        <f>I320</f>
        <v>905.5</v>
      </c>
      <c r="J319" s="34">
        <f>J320</f>
        <v>905.5</v>
      </c>
      <c r="K319" s="8"/>
    </row>
    <row r="320" spans="1:11" ht="25.5" customHeight="1">
      <c r="A320" s="19">
        <v>312</v>
      </c>
      <c r="B320" s="27" t="s">
        <v>169</v>
      </c>
      <c r="C320" s="21">
        <v>912</v>
      </c>
      <c r="D320" s="49">
        <v>103</v>
      </c>
      <c r="E320" s="52" t="s">
        <v>104</v>
      </c>
      <c r="F320" s="32" t="s">
        <v>38</v>
      </c>
      <c r="G320" s="33"/>
      <c r="H320" s="33"/>
      <c r="I320" s="36">
        <v>905.5</v>
      </c>
      <c r="J320" s="36">
        <v>905.5</v>
      </c>
      <c r="K320" s="8"/>
    </row>
    <row r="321" spans="1:11" ht="12.75" customHeight="1">
      <c r="A321" s="19">
        <v>313</v>
      </c>
      <c r="B321" s="13" t="s">
        <v>44</v>
      </c>
      <c r="C321" s="19">
        <v>912</v>
      </c>
      <c r="D321" s="30">
        <v>1200</v>
      </c>
      <c r="E321" s="52"/>
      <c r="F321" s="32"/>
      <c r="G321" s="37"/>
      <c r="H321" s="37"/>
      <c r="I321" s="50">
        <f t="shared" ref="I321:J323" si="11">SUM(I322)</f>
        <v>150</v>
      </c>
      <c r="J321" s="50">
        <f t="shared" si="11"/>
        <v>150</v>
      </c>
      <c r="K321" s="8"/>
    </row>
    <row r="322" spans="1:11" ht="12.75" customHeight="1">
      <c r="A322" s="19">
        <v>314</v>
      </c>
      <c r="B322" s="13" t="s">
        <v>45</v>
      </c>
      <c r="C322" s="19">
        <v>912</v>
      </c>
      <c r="D322" s="30">
        <v>1202</v>
      </c>
      <c r="E322" s="52"/>
      <c r="F322" s="32"/>
      <c r="G322" s="33"/>
      <c r="H322" s="33"/>
      <c r="I322" s="50">
        <f t="shared" si="11"/>
        <v>150</v>
      </c>
      <c r="J322" s="50">
        <f t="shared" si="11"/>
        <v>150</v>
      </c>
      <c r="K322" s="8"/>
    </row>
    <row r="323" spans="1:11" ht="12.75" customHeight="1">
      <c r="A323" s="19">
        <v>315</v>
      </c>
      <c r="B323" s="13" t="s">
        <v>53</v>
      </c>
      <c r="C323" s="19">
        <v>912</v>
      </c>
      <c r="D323" s="30">
        <v>1202</v>
      </c>
      <c r="E323" s="31" t="s">
        <v>105</v>
      </c>
      <c r="F323" s="32"/>
      <c r="G323" s="33"/>
      <c r="H323" s="33"/>
      <c r="I323" s="50">
        <f t="shared" si="11"/>
        <v>150</v>
      </c>
      <c r="J323" s="50">
        <f t="shared" si="11"/>
        <v>150</v>
      </c>
      <c r="K323" s="8"/>
    </row>
    <row r="324" spans="1:11" ht="25.5" customHeight="1">
      <c r="A324" s="19">
        <v>316</v>
      </c>
      <c r="B324" s="13" t="s">
        <v>91</v>
      </c>
      <c r="C324" s="19">
        <v>912</v>
      </c>
      <c r="D324" s="30">
        <v>1202</v>
      </c>
      <c r="E324" s="31" t="s">
        <v>163</v>
      </c>
      <c r="F324" s="32"/>
      <c r="G324" s="33"/>
      <c r="H324" s="33"/>
      <c r="I324" s="50">
        <f>SUM(I325)</f>
        <v>150</v>
      </c>
      <c r="J324" s="50">
        <f>SUM(J325)</f>
        <v>150</v>
      </c>
      <c r="K324" s="8"/>
    </row>
    <row r="325" spans="1:11" ht="21" customHeight="1">
      <c r="A325" s="19">
        <v>317</v>
      </c>
      <c r="B325" s="33" t="s">
        <v>278</v>
      </c>
      <c r="C325" s="21">
        <v>912</v>
      </c>
      <c r="D325" s="35">
        <v>1202</v>
      </c>
      <c r="E325" s="32" t="s">
        <v>163</v>
      </c>
      <c r="F325" s="32" t="s">
        <v>279</v>
      </c>
      <c r="G325" s="33"/>
      <c r="H325" s="33"/>
      <c r="I325" s="53">
        <v>150</v>
      </c>
      <c r="J325" s="53">
        <v>150</v>
      </c>
      <c r="K325" s="8"/>
    </row>
    <row r="326" spans="1:11" ht="31.5" customHeight="1">
      <c r="A326" s="19">
        <v>318</v>
      </c>
      <c r="B326" s="20" t="s">
        <v>46</v>
      </c>
      <c r="C326" s="41">
        <v>913</v>
      </c>
      <c r="D326" s="19"/>
      <c r="E326" s="19"/>
      <c r="F326" s="21"/>
      <c r="G326" s="21"/>
      <c r="H326" s="21"/>
      <c r="I326" s="15">
        <f>SUM(I327)</f>
        <v>1737.6</v>
      </c>
      <c r="J326" s="15">
        <f>SUM(J327)</f>
        <v>1737.6</v>
      </c>
      <c r="K326" s="8"/>
    </row>
    <row r="327" spans="1:11" ht="21" customHeight="1">
      <c r="A327" s="19">
        <v>319</v>
      </c>
      <c r="B327" s="13" t="s">
        <v>4</v>
      </c>
      <c r="C327" s="19">
        <v>913</v>
      </c>
      <c r="D327" s="22">
        <v>100</v>
      </c>
      <c r="E327" s="19"/>
      <c r="F327" s="21"/>
      <c r="G327" s="25"/>
      <c r="H327" s="25"/>
      <c r="I327" s="15">
        <f>SUM(I328)</f>
        <v>1737.6</v>
      </c>
      <c r="J327" s="15">
        <f>SUM(J328)</f>
        <v>1737.6</v>
      </c>
      <c r="K327" s="8"/>
    </row>
    <row r="328" spans="1:11" ht="44.25" customHeight="1">
      <c r="A328" s="19">
        <v>320</v>
      </c>
      <c r="B328" s="13" t="s">
        <v>284</v>
      </c>
      <c r="C328" s="19">
        <v>913</v>
      </c>
      <c r="D328" s="54">
        <v>106</v>
      </c>
      <c r="E328" s="19"/>
      <c r="F328" s="21"/>
      <c r="G328" s="25"/>
      <c r="H328" s="25"/>
      <c r="I328" s="15">
        <f>SUM(I330+I332)</f>
        <v>1737.6</v>
      </c>
      <c r="J328" s="15">
        <f>SUM(J330+J332)</f>
        <v>1737.6</v>
      </c>
      <c r="K328" s="8"/>
    </row>
    <row r="329" spans="1:11" ht="17.25" customHeight="1">
      <c r="A329" s="19">
        <v>321</v>
      </c>
      <c r="B329" s="13" t="s">
        <v>53</v>
      </c>
      <c r="C329" s="19">
        <v>913</v>
      </c>
      <c r="D329" s="30">
        <v>106</v>
      </c>
      <c r="E329" s="31" t="s">
        <v>105</v>
      </c>
      <c r="F329" s="32"/>
      <c r="G329" s="33"/>
      <c r="H329" s="33"/>
      <c r="I329" s="34">
        <f>SUM(I330+I332)</f>
        <v>1737.6</v>
      </c>
      <c r="J329" s="34">
        <f>SUM(J330+J332)</f>
        <v>1737.6</v>
      </c>
      <c r="K329" s="8"/>
    </row>
    <row r="330" spans="1:11" ht="25.5" customHeight="1">
      <c r="A330" s="19">
        <v>322</v>
      </c>
      <c r="B330" s="13" t="s">
        <v>54</v>
      </c>
      <c r="C330" s="19">
        <v>913</v>
      </c>
      <c r="D330" s="30">
        <v>106</v>
      </c>
      <c r="E330" s="31" t="s">
        <v>104</v>
      </c>
      <c r="F330" s="32"/>
      <c r="G330" s="33"/>
      <c r="H330" s="33"/>
      <c r="I330" s="34">
        <f>SUM(I331)</f>
        <v>982.9</v>
      </c>
      <c r="J330" s="34">
        <f>SUM(J331)</f>
        <v>982.9</v>
      </c>
      <c r="K330" s="8"/>
    </row>
    <row r="331" spans="1:11" ht="25.5" customHeight="1">
      <c r="A331" s="19">
        <v>323</v>
      </c>
      <c r="B331" s="27" t="s">
        <v>169</v>
      </c>
      <c r="C331" s="21">
        <v>913</v>
      </c>
      <c r="D331" s="35">
        <v>106</v>
      </c>
      <c r="E331" s="32" t="s">
        <v>104</v>
      </c>
      <c r="F331" s="32" t="s">
        <v>38</v>
      </c>
      <c r="G331" s="33"/>
      <c r="H331" s="33"/>
      <c r="I331" s="36">
        <v>982.9</v>
      </c>
      <c r="J331" s="36">
        <v>982.9</v>
      </c>
      <c r="K331" s="8"/>
    </row>
    <row r="332" spans="1:11" ht="25.5" customHeight="1">
      <c r="A332" s="19">
        <v>324</v>
      </c>
      <c r="B332" s="13" t="s">
        <v>23</v>
      </c>
      <c r="C332" s="19">
        <v>913</v>
      </c>
      <c r="D332" s="30">
        <v>106</v>
      </c>
      <c r="E332" s="31" t="s">
        <v>156</v>
      </c>
      <c r="F332" s="32"/>
      <c r="G332" s="33"/>
      <c r="H332" s="33"/>
      <c r="I332" s="34">
        <f>I333</f>
        <v>754.7</v>
      </c>
      <c r="J332" s="34">
        <f>J333</f>
        <v>754.7</v>
      </c>
      <c r="K332" s="8"/>
    </row>
    <row r="333" spans="1:11" ht="25.5" customHeight="1">
      <c r="A333" s="19">
        <v>325</v>
      </c>
      <c r="B333" s="27" t="s">
        <v>169</v>
      </c>
      <c r="C333" s="21">
        <v>913</v>
      </c>
      <c r="D333" s="35">
        <v>106</v>
      </c>
      <c r="E333" s="32" t="s">
        <v>156</v>
      </c>
      <c r="F333" s="32" t="s">
        <v>38</v>
      </c>
      <c r="G333" s="33"/>
      <c r="H333" s="33"/>
      <c r="I333" s="36">
        <v>754.7</v>
      </c>
      <c r="J333" s="36">
        <v>754.7</v>
      </c>
      <c r="K333" s="8"/>
    </row>
    <row r="334" spans="1:11" ht="31.5" customHeight="1">
      <c r="A334" s="19">
        <v>326</v>
      </c>
      <c r="B334" s="20" t="s">
        <v>49</v>
      </c>
      <c r="C334" s="41">
        <v>919</v>
      </c>
      <c r="D334" s="54"/>
      <c r="E334" s="55"/>
      <c r="F334" s="56"/>
      <c r="G334" s="33"/>
      <c r="H334" s="33"/>
      <c r="I334" s="15">
        <f t="shared" ref="I334:J336" si="12">SUM(I335)</f>
        <v>3713.2000000000003</v>
      </c>
      <c r="J334" s="15">
        <f t="shared" si="12"/>
        <v>3713.2000000000003</v>
      </c>
      <c r="K334" s="8"/>
    </row>
    <row r="335" spans="1:11" ht="31.5" customHeight="1">
      <c r="A335" s="19">
        <v>327</v>
      </c>
      <c r="B335" s="13" t="s">
        <v>4</v>
      </c>
      <c r="C335" s="19">
        <v>919</v>
      </c>
      <c r="D335" s="30">
        <v>100</v>
      </c>
      <c r="E335" s="55"/>
      <c r="F335" s="56"/>
      <c r="G335" s="33"/>
      <c r="H335" s="33"/>
      <c r="I335" s="16">
        <f t="shared" si="12"/>
        <v>3713.2000000000003</v>
      </c>
      <c r="J335" s="16">
        <f t="shared" si="12"/>
        <v>3713.2000000000003</v>
      </c>
      <c r="K335" s="8"/>
    </row>
    <row r="336" spans="1:11" ht="27.75" customHeight="1">
      <c r="A336" s="19">
        <v>328</v>
      </c>
      <c r="B336" s="13" t="s">
        <v>284</v>
      </c>
      <c r="C336" s="57">
        <v>919</v>
      </c>
      <c r="D336" s="54">
        <v>106</v>
      </c>
      <c r="E336" s="55"/>
      <c r="F336" s="56"/>
      <c r="G336" s="33"/>
      <c r="H336" s="33"/>
      <c r="I336" s="50">
        <f t="shared" si="12"/>
        <v>3713.2000000000003</v>
      </c>
      <c r="J336" s="50">
        <f t="shared" si="12"/>
        <v>3713.2000000000003</v>
      </c>
      <c r="K336" s="8"/>
    </row>
    <row r="337" spans="1:11" ht="40.5" customHeight="1">
      <c r="A337" s="19">
        <v>329</v>
      </c>
      <c r="B337" s="13" t="s">
        <v>312</v>
      </c>
      <c r="C337" s="57">
        <v>919</v>
      </c>
      <c r="D337" s="30">
        <v>106</v>
      </c>
      <c r="E337" s="31" t="s">
        <v>158</v>
      </c>
      <c r="F337" s="32"/>
      <c r="G337" s="33"/>
      <c r="H337" s="33"/>
      <c r="I337" s="34">
        <f>I338</f>
        <v>3713.2000000000003</v>
      </c>
      <c r="J337" s="34">
        <f>J338</f>
        <v>3713.2000000000003</v>
      </c>
      <c r="K337" s="8"/>
    </row>
    <row r="338" spans="1:11" ht="38.25" customHeight="1">
      <c r="A338" s="19">
        <v>330</v>
      </c>
      <c r="B338" s="58" t="s">
        <v>313</v>
      </c>
      <c r="C338" s="57">
        <v>919</v>
      </c>
      <c r="D338" s="30">
        <v>106</v>
      </c>
      <c r="E338" s="31" t="s">
        <v>157</v>
      </c>
      <c r="F338" s="32"/>
      <c r="G338" s="33"/>
      <c r="H338" s="33"/>
      <c r="I338" s="34">
        <f>I339</f>
        <v>3713.2000000000003</v>
      </c>
      <c r="J338" s="34">
        <f>J339</f>
        <v>3713.2000000000003</v>
      </c>
      <c r="K338" s="8"/>
    </row>
    <row r="339" spans="1:11" ht="33" customHeight="1">
      <c r="A339" s="19">
        <v>331</v>
      </c>
      <c r="B339" s="13" t="s">
        <v>92</v>
      </c>
      <c r="C339" s="57">
        <v>919</v>
      </c>
      <c r="D339" s="30">
        <v>106</v>
      </c>
      <c r="E339" s="31" t="s">
        <v>159</v>
      </c>
      <c r="F339" s="32"/>
      <c r="G339" s="33"/>
      <c r="H339" s="33"/>
      <c r="I339" s="34">
        <f>SUM(I340:I341)</f>
        <v>3713.2000000000003</v>
      </c>
      <c r="J339" s="34">
        <f>SUM(J340:J341)</f>
        <v>3713.2000000000003</v>
      </c>
      <c r="K339" s="8"/>
    </row>
    <row r="340" spans="1:11" ht="25.5" customHeight="1">
      <c r="A340" s="19">
        <v>332</v>
      </c>
      <c r="B340" s="27" t="s">
        <v>169</v>
      </c>
      <c r="C340" s="59">
        <v>919</v>
      </c>
      <c r="D340" s="35">
        <v>106</v>
      </c>
      <c r="E340" s="32" t="s">
        <v>159</v>
      </c>
      <c r="F340" s="32" t="s">
        <v>38</v>
      </c>
      <c r="G340" s="33"/>
      <c r="H340" s="33"/>
      <c r="I340" s="36">
        <v>3575.4</v>
      </c>
      <c r="J340" s="36">
        <v>3575.4</v>
      </c>
      <c r="K340" s="8"/>
    </row>
    <row r="341" spans="1:11" ht="38.25" customHeight="1">
      <c r="A341" s="19">
        <v>333</v>
      </c>
      <c r="B341" s="27" t="s">
        <v>168</v>
      </c>
      <c r="C341" s="59">
        <v>919</v>
      </c>
      <c r="D341" s="35">
        <v>106</v>
      </c>
      <c r="E341" s="32" t="s">
        <v>159</v>
      </c>
      <c r="F341" s="32" t="s">
        <v>57</v>
      </c>
      <c r="G341" s="33"/>
      <c r="H341" s="33"/>
      <c r="I341" s="36">
        <v>137.80000000000001</v>
      </c>
      <c r="J341" s="36">
        <v>137.80000000000001</v>
      </c>
      <c r="K341" s="8"/>
    </row>
    <row r="342" spans="1:11" ht="15.75" customHeight="1">
      <c r="A342" s="19">
        <v>334</v>
      </c>
      <c r="B342" s="13" t="s">
        <v>47</v>
      </c>
      <c r="C342" s="21"/>
      <c r="D342" s="21"/>
      <c r="E342" s="21"/>
      <c r="F342" s="21"/>
      <c r="G342" s="21"/>
      <c r="H342" s="21"/>
      <c r="I342" s="15">
        <f>SUM(I9+I313+I326+I334)</f>
        <v>492415.9</v>
      </c>
      <c r="J342" s="15">
        <f>SUM(J9+J313+J326+J334)</f>
        <v>497807.7</v>
      </c>
      <c r="K342" s="8"/>
    </row>
    <row r="343" spans="1:11" ht="27.75" customHeight="1">
      <c r="A343" s="85"/>
      <c r="B343" s="86"/>
      <c r="C343" s="60"/>
      <c r="D343" s="60"/>
      <c r="E343" s="60"/>
      <c r="F343" s="60"/>
      <c r="G343" s="61"/>
      <c r="H343" s="8"/>
      <c r="I343" s="11"/>
      <c r="J343" s="11"/>
      <c r="K343" s="8"/>
    </row>
    <row r="344" spans="1:11" ht="12.75" customHeight="1">
      <c r="A344" s="81" t="s">
        <v>364</v>
      </c>
      <c r="B344" s="82"/>
      <c r="C344" s="82"/>
      <c r="D344" s="82"/>
      <c r="E344" s="82"/>
      <c r="F344" s="82"/>
      <c r="G344" s="82"/>
      <c r="H344" s="82"/>
      <c r="I344" s="82"/>
      <c r="J344" s="83"/>
      <c r="K344" s="8"/>
    </row>
    <row r="345" spans="1:11" ht="9.75" customHeight="1">
      <c r="A345" s="82"/>
      <c r="B345" s="82"/>
      <c r="C345" s="82"/>
      <c r="D345" s="82"/>
      <c r="E345" s="82"/>
      <c r="F345" s="82"/>
      <c r="G345" s="82"/>
      <c r="H345" s="82"/>
      <c r="I345" s="82"/>
      <c r="J345" s="83"/>
      <c r="K345" s="8"/>
    </row>
    <row r="346" spans="1:11" ht="16.5" customHeight="1">
      <c r="A346" s="82"/>
      <c r="B346" s="82"/>
      <c r="C346" s="82"/>
      <c r="D346" s="82"/>
      <c r="E346" s="82"/>
      <c r="F346" s="82"/>
      <c r="G346" s="82"/>
      <c r="H346" s="82"/>
      <c r="I346" s="82"/>
      <c r="J346" s="83"/>
      <c r="K346" s="8"/>
    </row>
  </sheetData>
  <autoFilter ref="A8:I346"/>
  <mergeCells count="7">
    <mergeCell ref="A344:J346"/>
    <mergeCell ref="C4:J4"/>
    <mergeCell ref="A343:B343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69" fitToHeight="11" orientation="portrait" r:id="rId1"/>
  <rowBreaks count="7" manualBreakCount="7">
    <brk id="41" max="9" man="1"/>
    <brk id="77" max="9" man="1"/>
    <brk id="108" max="9" man="1"/>
    <brk id="139" max="9" man="1"/>
    <brk id="171" max="9" man="1"/>
    <brk id="234" max="9" man="1"/>
    <brk id="26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2021-03-18T09:41:19Z</cp:lastPrinted>
  <dcterms:created xsi:type="dcterms:W3CDTF">1996-10-08T23:32:33Z</dcterms:created>
  <dcterms:modified xsi:type="dcterms:W3CDTF">2021-03-29T11:20:17Z</dcterms:modified>
</cp:coreProperties>
</file>