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Print_Area" localSheetId="0">'Прил.4'!$A$1:$L$85</definedName>
  </definedNames>
  <calcPr fullCalcOnLoad="1"/>
</workbook>
</file>

<file path=xl/sharedStrings.xml><?xml version="1.0" encoding="utf-8"?>
<sst xmlns="http://schemas.openxmlformats.org/spreadsheetml/2006/main" count="135" uniqueCount="109">
  <si>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</si>
  <si>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</si>
  <si>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</si>
  <si>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</si>
  <si>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</si>
  <si>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</si>
  <si>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</si>
  <si>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</si>
  <si>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</si>
  <si>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</si>
  <si>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</si>
  <si>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</si>
  <si>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</si>
  <si>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</si>
  <si>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</si>
  <si>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</si>
  <si>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</si>
  <si>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</si>
  <si>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</si>
  <si>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</si>
  <si>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</si>
  <si>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</si>
  <si>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</si>
  <si>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</si>
  <si>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</si>
  <si>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</si>
  <si>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</si>
  <si>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</si>
  <si>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</si>
  <si>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</si>
  <si>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</si>
  <si>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</si>
  <si>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</si>
  <si>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</si>
  <si>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</si>
  <si>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>0800022110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</si>
  <si>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</si>
  <si>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</si>
  <si>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</si>
  <si>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</si>
  <si>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</si>
  <si>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</si>
  <si>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</si>
  <si>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</si>
  <si>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</si>
  <si>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</si>
  <si>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</si>
  <si>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</si>
  <si>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</si>
  <si>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</si>
  <si>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</si>
  <si>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</si>
  <si>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</si>
  <si>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</si>
  <si>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</si>
  <si>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</si>
  <si>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</si>
  <si>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</si>
  <si>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</si>
  <si>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</si>
  <si>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</si>
  <si>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</si>
  <si>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</si>
  <si>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</si>
  <si>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</si>
  <si>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</si>
  <si>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0900000000</t>
  </si>
  <si>
    <t xml:space="preserve">% исполнения к году </t>
  </si>
  <si>
    <t xml:space="preserve">к Постановлению Администрации </t>
  </si>
  <si>
    <t>Махнёвского муниципального образования</t>
  </si>
  <si>
    <t>1700000000</t>
  </si>
  <si>
    <t>2000000000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</si>
  <si>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</si>
  <si>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</si>
  <si>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</si>
  <si>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</si>
  <si>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2500020000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</si>
  <si>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</si>
  <si>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</si>
  <si>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</si>
  <si>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</si>
  <si>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</si>
  <si>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>Сумма средств, предусмотринная на 2018 год  решением Думы о бюджете, в тыс. руб.</t>
  </si>
  <si>
    <t>Утвержденные бюджетные назначения с учетом уточнения на 2018 год, тыс. руб.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</si>
  <si>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</si>
  <si>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>0600000000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</si>
  <si>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</si>
  <si>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</si>
  <si>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</si>
  <si>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 </t>
  </si>
  <si>
    <t>Муниципальная программа "Формирование современной городской среды в Махнёвском муниципальном образовании на 2018-2022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</si>
  <si>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</si>
  <si>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2000029100</t>
  </si>
  <si>
    <t>2600023200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</si>
  <si>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</si>
  <si>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</si>
  <si>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</si>
  <si>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</si>
  <si>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</si>
  <si>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</si>
  <si>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Приложение № 4</t>
  </si>
  <si>
    <t>0700125000</t>
  </si>
  <si>
    <t>1400000000</t>
  </si>
  <si>
    <t>2600040000</t>
  </si>
  <si>
    <t>2600000000</t>
  </si>
  <si>
    <t>Информация о распределение бюджетных ассигнований на реализацию муниципальных программ  Махнёвского муниципального образования за                            I полугодие 2018 года</t>
  </si>
  <si>
    <t>Исполненно за  I полугодие 2018 года</t>
  </si>
  <si>
    <t xml:space="preserve">от   10.08.2018г № 609                       </t>
  </si>
  <si>
    <t>Врип Главы Махнёвского муниципального образования                                                                                                   А.В.Онучин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</si>
</sst>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#,##0.0"/>
    <numFmt numFmtId="17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3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 shrinkToFi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 shrinkToFit="1"/>
    </xf>
    <xf numFmtId="173" fontId="2" fillId="35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3" fontId="9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4" borderId="0" xfId="0" applyFont="1" applyFill="1" applyAlignment="1">
      <alignment horizontal="righ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77">
      <selection activeCell="I80" sqref="I80"/>
    </sheetView>
  </sheetViews>
  <sheetFormatPr defaultColWidth="9.140625" defaultRowHeight="12.75"/>
  <cols>
    <col min="1" max="1" width="5.140625" style="0" customWidth="1"/>
    <col min="2" max="2" width="48.710937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5" hidden="1" customWidth="1"/>
    <col min="8" max="8" width="0" style="0" hidden="1" customWidth="1"/>
    <col min="9" max="9" width="12.8515625" style="13" customWidth="1"/>
    <col min="10" max="10" width="14.28125" style="0" customWidth="1"/>
    <col min="11" max="11" width="13.421875" style="0" customWidth="1"/>
    <col min="12" max="12" width="11.140625" style="0" customWidth="1"/>
  </cols>
  <sheetData>
    <row r="1" spans="1:9" ht="12.75" customHeight="1">
      <c r="A1" s="10"/>
      <c r="B1" s="10"/>
      <c r="C1" s="77"/>
      <c r="D1" s="77"/>
      <c r="E1" s="77"/>
      <c r="F1" s="77"/>
      <c r="G1" s="77"/>
      <c r="H1" s="77"/>
      <c r="I1" s="78"/>
    </row>
    <row r="2" spans="1:12" ht="12.75" customHeight="1">
      <c r="A2" s="77" t="s">
        <v>100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2.75" customHeight="1">
      <c r="A3" s="77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2.75" customHeight="1">
      <c r="A4" s="77" t="s">
        <v>69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2.75">
      <c r="A5" s="77" t="s">
        <v>107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33.75" customHeight="1">
      <c r="A6" s="81" t="s">
        <v>105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02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41" t="s">
        <v>6</v>
      </c>
      <c r="H7" s="39" t="s">
        <v>6</v>
      </c>
      <c r="I7" s="40" t="s">
        <v>82</v>
      </c>
      <c r="J7" s="38" t="s">
        <v>83</v>
      </c>
      <c r="K7" s="76" t="s">
        <v>106</v>
      </c>
      <c r="L7" s="76" t="s">
        <v>67</v>
      </c>
    </row>
    <row r="8" spans="1:12" ht="51">
      <c r="A8" s="17">
        <v>1</v>
      </c>
      <c r="B8" s="28" t="s">
        <v>25</v>
      </c>
      <c r="C8" s="17">
        <v>901</v>
      </c>
      <c r="D8" s="1">
        <v>113</v>
      </c>
      <c r="E8" s="2" t="s">
        <v>33</v>
      </c>
      <c r="F8" s="2"/>
      <c r="G8" s="42"/>
      <c r="H8" s="20"/>
      <c r="I8" s="43">
        <f>SUM(I9:I10)</f>
        <v>930</v>
      </c>
      <c r="J8" s="43">
        <f>SUM(J9:J10)</f>
        <v>930</v>
      </c>
      <c r="K8" s="43">
        <f>SUM(K9:K10)</f>
        <v>187.9</v>
      </c>
      <c r="L8" s="43">
        <f>K8/J8*100</f>
        <v>20.20430107526882</v>
      </c>
    </row>
    <row r="9" spans="1:12" ht="12.75">
      <c r="A9" s="17"/>
      <c r="B9" s="28"/>
      <c r="C9" s="18">
        <v>901</v>
      </c>
      <c r="D9" s="3">
        <v>113</v>
      </c>
      <c r="E9" s="4" t="s">
        <v>33</v>
      </c>
      <c r="F9" s="4"/>
      <c r="G9" s="42"/>
      <c r="H9" s="20"/>
      <c r="I9" s="46">
        <v>930</v>
      </c>
      <c r="J9" s="46">
        <v>0</v>
      </c>
      <c r="K9" s="46">
        <v>0</v>
      </c>
      <c r="L9" s="46">
        <v>0</v>
      </c>
    </row>
    <row r="10" spans="1:12" ht="12.75">
      <c r="A10" s="17"/>
      <c r="B10" s="28"/>
      <c r="C10" s="18">
        <v>901</v>
      </c>
      <c r="D10" s="3">
        <v>412</v>
      </c>
      <c r="E10" s="4" t="s">
        <v>33</v>
      </c>
      <c r="F10" s="4"/>
      <c r="G10" s="42"/>
      <c r="H10" s="20"/>
      <c r="I10" s="46">
        <v>0</v>
      </c>
      <c r="J10" s="46">
        <v>930</v>
      </c>
      <c r="K10" s="46">
        <v>187.9</v>
      </c>
      <c r="L10" s="46">
        <f>K10/J10*100</f>
        <v>20.20430107526882</v>
      </c>
    </row>
    <row r="11" spans="1:12" ht="37.5" customHeight="1">
      <c r="A11" s="17">
        <v>2</v>
      </c>
      <c r="B11" s="25" t="s">
        <v>32</v>
      </c>
      <c r="C11" s="29"/>
      <c r="D11" s="1"/>
      <c r="E11" s="2" t="s">
        <v>31</v>
      </c>
      <c r="F11" s="4"/>
      <c r="G11" s="44"/>
      <c r="H11" s="44"/>
      <c r="I11" s="43">
        <f>I12+I13+I14+I15+I16</f>
        <v>24925.100000000002</v>
      </c>
      <c r="J11" s="53">
        <f>SUM(J12:J16)</f>
        <v>27475.2</v>
      </c>
      <c r="K11" s="45">
        <f>SUM(K12:K16)</f>
        <v>12558.399999999998</v>
      </c>
      <c r="L11" s="43">
        <f aca="true" t="shared" si="0" ref="L11:L71">K11/J11*100</f>
        <v>45.70812951316095</v>
      </c>
    </row>
    <row r="12" spans="1:12" ht="12.75">
      <c r="A12" s="17"/>
      <c r="B12" s="25"/>
      <c r="C12" s="24">
        <v>901</v>
      </c>
      <c r="D12" s="3">
        <v>113</v>
      </c>
      <c r="E12" s="4" t="s">
        <v>31</v>
      </c>
      <c r="F12" s="4"/>
      <c r="G12" s="44"/>
      <c r="H12" s="44"/>
      <c r="I12" s="46">
        <v>19318.4</v>
      </c>
      <c r="J12" s="46">
        <v>21868.5</v>
      </c>
      <c r="K12" s="46">
        <v>10230.8</v>
      </c>
      <c r="L12" s="47">
        <f>K12/J12*100</f>
        <v>46.783272743901044</v>
      </c>
    </row>
    <row r="13" spans="1:12" ht="12.75">
      <c r="A13" s="17"/>
      <c r="B13" s="25"/>
      <c r="C13" s="24">
        <v>901</v>
      </c>
      <c r="D13" s="3">
        <v>309</v>
      </c>
      <c r="E13" s="4" t="s">
        <v>26</v>
      </c>
      <c r="F13" s="4"/>
      <c r="G13" s="44"/>
      <c r="H13" s="44"/>
      <c r="I13" s="46">
        <v>3306</v>
      </c>
      <c r="J13" s="48">
        <v>3306</v>
      </c>
      <c r="K13" s="48">
        <v>1388.8</v>
      </c>
      <c r="L13" s="46">
        <f t="shared" si="0"/>
        <v>42.00846944948578</v>
      </c>
    </row>
    <row r="14" spans="1:12" ht="12.75">
      <c r="A14" s="17"/>
      <c r="B14" s="25"/>
      <c r="C14" s="24">
        <v>901</v>
      </c>
      <c r="D14" s="3">
        <v>1001</v>
      </c>
      <c r="E14" s="4" t="s">
        <v>26</v>
      </c>
      <c r="F14" s="4"/>
      <c r="G14" s="44"/>
      <c r="H14" s="44"/>
      <c r="I14" s="46">
        <v>1947</v>
      </c>
      <c r="J14" s="48">
        <v>1947</v>
      </c>
      <c r="K14" s="48">
        <v>810.8</v>
      </c>
      <c r="L14" s="46">
        <f t="shared" si="0"/>
        <v>41.643554185927066</v>
      </c>
    </row>
    <row r="15" spans="1:12" ht="12.75">
      <c r="A15" s="17"/>
      <c r="B15" s="25"/>
      <c r="C15" s="24">
        <v>901</v>
      </c>
      <c r="D15" s="3">
        <v>1202</v>
      </c>
      <c r="E15" s="4" t="s">
        <v>26</v>
      </c>
      <c r="F15" s="4"/>
      <c r="G15" s="44"/>
      <c r="H15" s="44"/>
      <c r="I15" s="46">
        <v>353</v>
      </c>
      <c r="J15" s="48">
        <v>353</v>
      </c>
      <c r="K15" s="48">
        <v>127.9</v>
      </c>
      <c r="L15" s="46">
        <f t="shared" si="0"/>
        <v>36.232294617563745</v>
      </c>
    </row>
    <row r="16" spans="1:12" ht="12.75">
      <c r="A16" s="17"/>
      <c r="B16" s="25"/>
      <c r="C16" s="24">
        <v>901</v>
      </c>
      <c r="D16" s="3">
        <v>1301</v>
      </c>
      <c r="E16" s="4" t="s">
        <v>26</v>
      </c>
      <c r="F16" s="4"/>
      <c r="G16" s="44"/>
      <c r="H16" s="44"/>
      <c r="I16" s="46">
        <v>0.7</v>
      </c>
      <c r="J16" s="48">
        <v>0.7</v>
      </c>
      <c r="K16" s="48">
        <v>0.1</v>
      </c>
      <c r="L16" s="46">
        <v>14.3</v>
      </c>
    </row>
    <row r="17" spans="1:12" ht="39.75" customHeight="1">
      <c r="A17" s="49">
        <v>3</v>
      </c>
      <c r="B17" s="64" t="s">
        <v>84</v>
      </c>
      <c r="C17" s="17">
        <v>901</v>
      </c>
      <c r="D17" s="1">
        <v>309</v>
      </c>
      <c r="E17" s="2" t="s">
        <v>27</v>
      </c>
      <c r="F17" s="2"/>
      <c r="G17" s="5" t="s">
        <v>8</v>
      </c>
      <c r="H17" s="20"/>
      <c r="I17" s="43">
        <v>719</v>
      </c>
      <c r="J17" s="45">
        <v>767.6</v>
      </c>
      <c r="K17" s="45">
        <v>200</v>
      </c>
      <c r="L17" s="43">
        <f t="shared" si="0"/>
        <v>26.055237102657635</v>
      </c>
    </row>
    <row r="18" spans="1:12" ht="32.25" customHeight="1">
      <c r="A18" s="17">
        <v>4</v>
      </c>
      <c r="B18" s="25" t="s">
        <v>28</v>
      </c>
      <c r="C18" s="17">
        <v>901</v>
      </c>
      <c r="D18" s="1">
        <v>310</v>
      </c>
      <c r="E18" s="2" t="s">
        <v>85</v>
      </c>
      <c r="F18" s="2"/>
      <c r="G18" s="42"/>
      <c r="H18" s="20"/>
      <c r="I18" s="43">
        <f>SUM(I19:I20)</f>
        <v>4043.5</v>
      </c>
      <c r="J18" s="45">
        <f>SUM(J19:J20)</f>
        <v>4043.5</v>
      </c>
      <c r="K18" s="45">
        <f>SUM(K19:K20)</f>
        <v>2333.8</v>
      </c>
      <c r="L18" s="43">
        <f t="shared" si="0"/>
        <v>57.717324100408064</v>
      </c>
    </row>
    <row r="19" spans="1:12" ht="14.25" customHeight="1">
      <c r="A19" s="17"/>
      <c r="B19" s="25"/>
      <c r="C19" s="18">
        <v>901</v>
      </c>
      <c r="D19" s="3">
        <v>310</v>
      </c>
      <c r="E19" s="4" t="s">
        <v>29</v>
      </c>
      <c r="F19" s="4"/>
      <c r="G19" s="42"/>
      <c r="H19" s="20"/>
      <c r="I19" s="46">
        <v>3943.5</v>
      </c>
      <c r="J19" s="48">
        <v>3943.5</v>
      </c>
      <c r="K19" s="48">
        <v>2274.3</v>
      </c>
      <c r="L19" s="46">
        <f>K19/J19*100</f>
        <v>57.67211867630279</v>
      </c>
    </row>
    <row r="20" spans="1:12" ht="14.25" customHeight="1">
      <c r="A20" s="17"/>
      <c r="B20" s="25"/>
      <c r="C20" s="18">
        <v>901</v>
      </c>
      <c r="D20" s="3">
        <v>406</v>
      </c>
      <c r="E20" s="4" t="s">
        <v>29</v>
      </c>
      <c r="F20" s="4"/>
      <c r="G20" s="42"/>
      <c r="H20" s="20"/>
      <c r="I20" s="46">
        <v>100</v>
      </c>
      <c r="J20" s="48">
        <v>100</v>
      </c>
      <c r="K20" s="48">
        <v>59.5</v>
      </c>
      <c r="L20" s="46">
        <f>K20/J20*100</f>
        <v>59.5</v>
      </c>
    </row>
    <row r="21" spans="1:12" ht="54.75" customHeight="1">
      <c r="A21" s="17">
        <v>5</v>
      </c>
      <c r="B21" s="25" t="s">
        <v>30</v>
      </c>
      <c r="C21" s="17"/>
      <c r="D21" s="1"/>
      <c r="E21" s="2" t="s">
        <v>36</v>
      </c>
      <c r="F21" s="2"/>
      <c r="G21" s="42"/>
      <c r="H21" s="20"/>
      <c r="I21" s="43">
        <f>SUM(I22:I23)</f>
        <v>8994</v>
      </c>
      <c r="J21" s="45">
        <f>SUM(J22:J23)</f>
        <v>9099.7</v>
      </c>
      <c r="K21" s="45">
        <f>SUM(K22:K23)</f>
        <v>5760.2</v>
      </c>
      <c r="L21" s="43">
        <f t="shared" si="0"/>
        <v>63.30098794465751</v>
      </c>
    </row>
    <row r="22" spans="1:12" ht="12.75">
      <c r="A22" s="17"/>
      <c r="B22" s="25"/>
      <c r="C22" s="18">
        <v>901</v>
      </c>
      <c r="D22" s="3">
        <v>707</v>
      </c>
      <c r="E22" s="65" t="s">
        <v>101</v>
      </c>
      <c r="F22" s="4"/>
      <c r="G22" s="42"/>
      <c r="H22" s="20"/>
      <c r="I22" s="46">
        <v>263</v>
      </c>
      <c r="J22" s="63">
        <v>263</v>
      </c>
      <c r="K22" s="48">
        <v>0</v>
      </c>
      <c r="L22" s="46">
        <f t="shared" si="0"/>
        <v>0</v>
      </c>
    </row>
    <row r="23" spans="1:12" ht="12.75">
      <c r="A23" s="17"/>
      <c r="B23" s="25"/>
      <c r="C23" s="18">
        <v>901</v>
      </c>
      <c r="D23" s="3">
        <v>1102</v>
      </c>
      <c r="E23" s="4" t="s">
        <v>34</v>
      </c>
      <c r="F23" s="2"/>
      <c r="G23" s="42"/>
      <c r="H23" s="20"/>
      <c r="I23" s="46">
        <v>8731</v>
      </c>
      <c r="J23" s="48">
        <v>8836.7</v>
      </c>
      <c r="K23" s="48">
        <v>5760.2</v>
      </c>
      <c r="L23" s="46">
        <f t="shared" si="0"/>
        <v>65.1849672389014</v>
      </c>
    </row>
    <row r="24" spans="1:12" ht="51">
      <c r="A24" s="17">
        <v>6</v>
      </c>
      <c r="B24" s="25" t="s">
        <v>86</v>
      </c>
      <c r="C24" s="17">
        <v>901</v>
      </c>
      <c r="D24" s="1">
        <v>314</v>
      </c>
      <c r="E24" s="2" t="s">
        <v>35</v>
      </c>
      <c r="F24" s="2"/>
      <c r="G24" s="42"/>
      <c r="H24" s="20"/>
      <c r="I24" s="43">
        <v>20</v>
      </c>
      <c r="J24" s="45">
        <v>20</v>
      </c>
      <c r="K24" s="45">
        <v>0</v>
      </c>
      <c r="L24" s="43">
        <v>0</v>
      </c>
    </row>
    <row r="25" spans="1:12" ht="44.25" customHeight="1">
      <c r="A25" s="17">
        <v>7</v>
      </c>
      <c r="B25" s="25" t="s">
        <v>72</v>
      </c>
      <c r="C25" s="17">
        <v>901</v>
      </c>
      <c r="D25" s="1">
        <v>314</v>
      </c>
      <c r="E25" s="2" t="s">
        <v>73</v>
      </c>
      <c r="F25" s="2"/>
      <c r="G25" s="42"/>
      <c r="H25" s="20"/>
      <c r="I25" s="43">
        <v>20</v>
      </c>
      <c r="J25" s="45">
        <v>20</v>
      </c>
      <c r="K25" s="45">
        <v>0</v>
      </c>
      <c r="L25" s="43">
        <f>K25/J25*100</f>
        <v>0</v>
      </c>
    </row>
    <row r="26" spans="1:12" ht="57.75" customHeight="1">
      <c r="A26" s="17">
        <v>8</v>
      </c>
      <c r="B26" s="59" t="s">
        <v>87</v>
      </c>
      <c r="C26" s="17">
        <v>901</v>
      </c>
      <c r="D26" s="1">
        <v>314</v>
      </c>
      <c r="E26" s="2" t="s">
        <v>74</v>
      </c>
      <c r="F26" s="2"/>
      <c r="G26" s="42"/>
      <c r="H26" s="20"/>
      <c r="I26" s="43">
        <v>8</v>
      </c>
      <c r="J26" s="45">
        <v>8</v>
      </c>
      <c r="K26" s="45">
        <v>0</v>
      </c>
      <c r="L26" s="43">
        <f>K26/J26*100</f>
        <v>0</v>
      </c>
    </row>
    <row r="27" spans="1:12" ht="38.25">
      <c r="A27" s="17">
        <v>9</v>
      </c>
      <c r="B27" s="66" t="s">
        <v>88</v>
      </c>
      <c r="C27" s="17"/>
      <c r="D27" s="1"/>
      <c r="E27" s="31" t="s">
        <v>66</v>
      </c>
      <c r="F27" s="11"/>
      <c r="G27" s="42"/>
      <c r="H27" s="20"/>
      <c r="I27" s="43">
        <f>I28+I29</f>
        <v>13079.9</v>
      </c>
      <c r="J27" s="45">
        <f>SUM(J28:J29)</f>
        <v>14946.6</v>
      </c>
      <c r="K27" s="45">
        <f>SUM(K28:K29)</f>
        <v>4737.3</v>
      </c>
      <c r="L27" s="43">
        <f t="shared" si="0"/>
        <v>31.694833607643208</v>
      </c>
    </row>
    <row r="28" spans="1:12" ht="12.75">
      <c r="A28" s="17"/>
      <c r="B28" s="25"/>
      <c r="C28" s="18">
        <v>901</v>
      </c>
      <c r="D28" s="3">
        <v>408</v>
      </c>
      <c r="E28" s="23" t="s">
        <v>37</v>
      </c>
      <c r="F28" s="12"/>
      <c r="G28" s="42"/>
      <c r="H28" s="20"/>
      <c r="I28" s="46">
        <v>6405</v>
      </c>
      <c r="J28" s="46">
        <v>6405</v>
      </c>
      <c r="K28" s="46">
        <v>3204</v>
      </c>
      <c r="L28" s="46">
        <f t="shared" si="0"/>
        <v>50.023419203747075</v>
      </c>
    </row>
    <row r="29" spans="1:12" ht="12.75">
      <c r="A29" s="17"/>
      <c r="B29" s="25"/>
      <c r="C29" s="18">
        <v>901</v>
      </c>
      <c r="D29" s="3">
        <v>409</v>
      </c>
      <c r="E29" s="4" t="s">
        <v>37</v>
      </c>
      <c r="F29" s="4"/>
      <c r="G29" s="42"/>
      <c r="H29" s="20"/>
      <c r="I29" s="46">
        <v>6674.9</v>
      </c>
      <c r="J29" s="48">
        <v>8541.6</v>
      </c>
      <c r="K29" s="48">
        <v>1533.3</v>
      </c>
      <c r="L29" s="46">
        <f t="shared" si="0"/>
        <v>17.950969373419497</v>
      </c>
    </row>
    <row r="30" spans="1:12" ht="38.25">
      <c r="A30" s="17">
        <v>10</v>
      </c>
      <c r="B30" s="25" t="s">
        <v>89</v>
      </c>
      <c r="C30" s="17">
        <v>901</v>
      </c>
      <c r="D30" s="7">
        <v>410</v>
      </c>
      <c r="E30" s="8" t="s">
        <v>38</v>
      </c>
      <c r="F30" s="8"/>
      <c r="G30" s="42"/>
      <c r="H30" s="20"/>
      <c r="I30" s="43">
        <v>50</v>
      </c>
      <c r="J30" s="45">
        <v>50</v>
      </c>
      <c r="K30" s="45">
        <v>6.3</v>
      </c>
      <c r="L30" s="43">
        <f t="shared" si="0"/>
        <v>12.6</v>
      </c>
    </row>
    <row r="31" spans="1:12" ht="51">
      <c r="A31" s="17">
        <v>11</v>
      </c>
      <c r="B31" s="25" t="s">
        <v>39</v>
      </c>
      <c r="C31" s="17">
        <v>901</v>
      </c>
      <c r="D31" s="1">
        <v>412</v>
      </c>
      <c r="E31" s="34" t="s">
        <v>40</v>
      </c>
      <c r="F31" s="8"/>
      <c r="G31" s="42"/>
      <c r="H31" s="20"/>
      <c r="I31" s="43">
        <v>77</v>
      </c>
      <c r="J31" s="45">
        <v>20</v>
      </c>
      <c r="K31" s="45">
        <v>3</v>
      </c>
      <c r="L31" s="43">
        <f t="shared" si="0"/>
        <v>15</v>
      </c>
    </row>
    <row r="32" spans="1:12" ht="50.25" customHeight="1">
      <c r="A32" s="17">
        <v>12</v>
      </c>
      <c r="B32" s="30" t="s">
        <v>41</v>
      </c>
      <c r="C32" s="32">
        <v>901</v>
      </c>
      <c r="D32" s="33">
        <v>412</v>
      </c>
      <c r="E32" s="34" t="s">
        <v>42</v>
      </c>
      <c r="F32" s="9"/>
      <c r="G32" s="42"/>
      <c r="H32" s="20"/>
      <c r="I32" s="43">
        <v>1400</v>
      </c>
      <c r="J32" s="45">
        <v>1400</v>
      </c>
      <c r="K32" s="45">
        <v>0</v>
      </c>
      <c r="L32" s="43">
        <f>K32/J32*100</f>
        <v>0</v>
      </c>
    </row>
    <row r="33" spans="1:12" ht="51">
      <c r="A33" s="17">
        <v>13</v>
      </c>
      <c r="B33" s="28" t="s">
        <v>43</v>
      </c>
      <c r="C33" s="17"/>
      <c r="D33" s="1"/>
      <c r="E33" s="2" t="s">
        <v>44</v>
      </c>
      <c r="F33" s="2"/>
      <c r="G33" s="42"/>
      <c r="H33" s="20"/>
      <c r="I33" s="43">
        <f>SUM(I34:I37)</f>
        <v>19310.5</v>
      </c>
      <c r="J33" s="45">
        <f>SUM(J34:J37)</f>
        <v>17543.2</v>
      </c>
      <c r="K33" s="67">
        <f>SUM(K34:K37)</f>
        <v>4902.8</v>
      </c>
      <c r="L33" s="43">
        <f>K33/J33*100</f>
        <v>27.947010807606365</v>
      </c>
    </row>
    <row r="34" spans="1:12" ht="12.75">
      <c r="A34" s="17"/>
      <c r="B34" s="25"/>
      <c r="C34" s="18">
        <v>901</v>
      </c>
      <c r="D34" s="3">
        <v>501</v>
      </c>
      <c r="E34" s="4" t="s">
        <v>45</v>
      </c>
      <c r="F34" s="4"/>
      <c r="G34" s="42"/>
      <c r="H34" s="20"/>
      <c r="I34" s="46">
        <v>620</v>
      </c>
      <c r="J34" s="46">
        <v>620</v>
      </c>
      <c r="K34" s="46">
        <v>156.4</v>
      </c>
      <c r="L34" s="46">
        <f t="shared" si="0"/>
        <v>25.225806451612904</v>
      </c>
    </row>
    <row r="35" spans="1:12" ht="12.75">
      <c r="A35" s="17"/>
      <c r="B35" s="27"/>
      <c r="C35" s="18">
        <v>901</v>
      </c>
      <c r="D35" s="3">
        <v>502</v>
      </c>
      <c r="E35" s="4" t="s">
        <v>45</v>
      </c>
      <c r="F35" s="4" t="s">
        <v>13</v>
      </c>
      <c r="G35" s="42"/>
      <c r="H35" s="20"/>
      <c r="I35" s="46">
        <v>11887</v>
      </c>
      <c r="J35" s="48">
        <v>10070.7</v>
      </c>
      <c r="K35" s="48">
        <v>1530.8</v>
      </c>
      <c r="L35" s="46">
        <f t="shared" si="0"/>
        <v>15.200532237083817</v>
      </c>
    </row>
    <row r="36" spans="1:12" ht="12.75">
      <c r="A36" s="17"/>
      <c r="B36" s="25"/>
      <c r="C36" s="18">
        <v>901</v>
      </c>
      <c r="D36" s="3">
        <v>503</v>
      </c>
      <c r="E36" s="4" t="s">
        <v>45</v>
      </c>
      <c r="F36" s="2"/>
      <c r="G36" s="42"/>
      <c r="H36" s="20"/>
      <c r="I36" s="46">
        <v>5469.5</v>
      </c>
      <c r="J36" s="48">
        <v>5539.5</v>
      </c>
      <c r="K36" s="48">
        <v>3215.6</v>
      </c>
      <c r="L36" s="46">
        <f t="shared" si="0"/>
        <v>58.048560339380806</v>
      </c>
    </row>
    <row r="37" spans="1:12" ht="12.75">
      <c r="A37" s="17"/>
      <c r="B37" s="25"/>
      <c r="C37" s="18">
        <v>901</v>
      </c>
      <c r="D37" s="3">
        <v>505</v>
      </c>
      <c r="E37" s="4" t="s">
        <v>45</v>
      </c>
      <c r="F37" s="2"/>
      <c r="G37" s="42"/>
      <c r="H37" s="20"/>
      <c r="I37" s="46">
        <v>1334</v>
      </c>
      <c r="J37" s="48">
        <v>1313</v>
      </c>
      <c r="K37" s="48">
        <v>0</v>
      </c>
      <c r="L37" s="46">
        <v>0</v>
      </c>
    </row>
    <row r="38" spans="1:12" ht="40.5" customHeight="1">
      <c r="A38" s="17">
        <v>14</v>
      </c>
      <c r="B38" s="25" t="s">
        <v>90</v>
      </c>
      <c r="C38" s="17">
        <v>901</v>
      </c>
      <c r="D38" s="1">
        <v>503</v>
      </c>
      <c r="E38" s="2" t="s">
        <v>76</v>
      </c>
      <c r="F38" s="2"/>
      <c r="G38" s="61"/>
      <c r="H38" s="62"/>
      <c r="I38" s="43">
        <v>1200</v>
      </c>
      <c r="J38" s="45">
        <v>530.1</v>
      </c>
      <c r="K38" s="45">
        <v>138.953</v>
      </c>
      <c r="L38" s="43">
        <f>K38/J38*100</f>
        <v>26.212601395963027</v>
      </c>
    </row>
    <row r="39" spans="1:12" ht="51" customHeight="1">
      <c r="A39" s="17">
        <v>15</v>
      </c>
      <c r="B39" s="30" t="s">
        <v>91</v>
      </c>
      <c r="C39" s="17"/>
      <c r="D39" s="36"/>
      <c r="E39" s="31" t="s">
        <v>102</v>
      </c>
      <c r="F39" s="31"/>
      <c r="G39" s="50"/>
      <c r="H39" s="50"/>
      <c r="I39" s="51">
        <f>SUM(I40:I41)</f>
        <v>50</v>
      </c>
      <c r="J39" s="45">
        <f>SUM(J40:J41)</f>
        <v>50</v>
      </c>
      <c r="K39" s="45">
        <f>SUM(K40:K41)</f>
        <v>50</v>
      </c>
      <c r="L39" s="43">
        <f>K39/J39*100</f>
        <v>100</v>
      </c>
    </row>
    <row r="40" spans="1:12" ht="13.5" customHeight="1">
      <c r="A40" s="29"/>
      <c r="B40" s="30"/>
      <c r="C40" s="18">
        <v>901</v>
      </c>
      <c r="D40" s="74">
        <v>505</v>
      </c>
      <c r="E40" s="23" t="s">
        <v>46</v>
      </c>
      <c r="F40" s="23"/>
      <c r="G40" s="50"/>
      <c r="H40" s="50"/>
      <c r="I40" s="52">
        <v>50</v>
      </c>
      <c r="J40" s="48">
        <v>0</v>
      </c>
      <c r="K40" s="48">
        <v>0</v>
      </c>
      <c r="L40" s="46">
        <v>0</v>
      </c>
    </row>
    <row r="41" spans="1:12" ht="13.5" customHeight="1">
      <c r="A41" s="29"/>
      <c r="B41" s="30"/>
      <c r="C41" s="18">
        <v>901</v>
      </c>
      <c r="D41" s="74">
        <v>412</v>
      </c>
      <c r="E41" s="23" t="s">
        <v>46</v>
      </c>
      <c r="F41" s="23"/>
      <c r="G41" s="50"/>
      <c r="H41" s="50"/>
      <c r="I41" s="52">
        <v>0</v>
      </c>
      <c r="J41" s="48">
        <v>50</v>
      </c>
      <c r="K41" s="48">
        <v>50</v>
      </c>
      <c r="L41" s="46">
        <f>K41/J41*100</f>
        <v>100</v>
      </c>
    </row>
    <row r="42" spans="1:12" ht="48.75" customHeight="1">
      <c r="A42" s="17">
        <v>16</v>
      </c>
      <c r="B42" s="25" t="s">
        <v>47</v>
      </c>
      <c r="C42" s="17">
        <v>901</v>
      </c>
      <c r="D42" s="1">
        <v>603</v>
      </c>
      <c r="E42" s="2" t="s">
        <v>48</v>
      </c>
      <c r="F42" s="2"/>
      <c r="G42" s="42"/>
      <c r="H42" s="20"/>
      <c r="I42" s="43">
        <v>440.7</v>
      </c>
      <c r="J42" s="45">
        <v>440.7</v>
      </c>
      <c r="K42" s="45">
        <v>95.5</v>
      </c>
      <c r="L42" s="43">
        <f t="shared" si="0"/>
        <v>21.670070342636716</v>
      </c>
    </row>
    <row r="43" spans="1:12" ht="38.25">
      <c r="A43" s="17">
        <v>17</v>
      </c>
      <c r="B43" s="25" t="s">
        <v>49</v>
      </c>
      <c r="C43" s="17"/>
      <c r="D43" s="1"/>
      <c r="E43" s="2" t="s">
        <v>50</v>
      </c>
      <c r="F43" s="2"/>
      <c r="G43" s="42"/>
      <c r="H43" s="20"/>
      <c r="I43" s="43">
        <f>SUM(I44:I50)</f>
        <v>126543.3</v>
      </c>
      <c r="J43" s="67">
        <f>SUM(J44:J50)</f>
        <v>127924.608</v>
      </c>
      <c r="K43" s="53">
        <f>SUM(K44:K50)</f>
        <v>64216.7</v>
      </c>
      <c r="L43" s="43">
        <f t="shared" si="0"/>
        <v>50.19886400589948</v>
      </c>
    </row>
    <row r="44" spans="1:12" ht="12.75">
      <c r="A44" s="17"/>
      <c r="B44" s="25"/>
      <c r="C44" s="18">
        <v>901</v>
      </c>
      <c r="D44" s="3">
        <v>701</v>
      </c>
      <c r="E44" s="4" t="s">
        <v>51</v>
      </c>
      <c r="F44" s="4"/>
      <c r="G44" s="42"/>
      <c r="H44" s="20"/>
      <c r="I44" s="46">
        <v>22000</v>
      </c>
      <c r="J44" s="48">
        <v>22000</v>
      </c>
      <c r="K44" s="63">
        <v>9768.6</v>
      </c>
      <c r="L44" s="46">
        <f t="shared" si="0"/>
        <v>44.402727272727276</v>
      </c>
    </row>
    <row r="45" spans="1:12" ht="12.75">
      <c r="A45" s="17"/>
      <c r="B45" s="25"/>
      <c r="C45" s="18">
        <v>901</v>
      </c>
      <c r="D45" s="3">
        <v>701</v>
      </c>
      <c r="E45" s="4" t="s">
        <v>54</v>
      </c>
      <c r="F45" s="4"/>
      <c r="G45" s="42"/>
      <c r="H45" s="20"/>
      <c r="I45" s="46">
        <v>17447</v>
      </c>
      <c r="J45" s="48">
        <v>17447</v>
      </c>
      <c r="K45" s="63">
        <v>8261.7</v>
      </c>
      <c r="L45" s="46">
        <f t="shared" si="0"/>
        <v>47.353126612024994</v>
      </c>
    </row>
    <row r="46" spans="1:12" ht="12.75">
      <c r="A46" s="17"/>
      <c r="B46" s="25"/>
      <c r="C46" s="18">
        <v>901</v>
      </c>
      <c r="D46" s="3">
        <v>702</v>
      </c>
      <c r="E46" s="4" t="s">
        <v>51</v>
      </c>
      <c r="F46" s="4"/>
      <c r="G46" s="42"/>
      <c r="H46" s="20"/>
      <c r="I46" s="46">
        <v>30072.8</v>
      </c>
      <c r="J46" s="48">
        <v>30092.5</v>
      </c>
      <c r="K46" s="63">
        <v>14937.2</v>
      </c>
      <c r="L46" s="46">
        <f t="shared" si="0"/>
        <v>49.637617346514915</v>
      </c>
    </row>
    <row r="47" spans="1:12" ht="12.75">
      <c r="A47" s="17"/>
      <c r="B47" s="25"/>
      <c r="C47" s="18">
        <v>901</v>
      </c>
      <c r="D47" s="3">
        <v>702</v>
      </c>
      <c r="E47" s="4" t="s">
        <v>54</v>
      </c>
      <c r="F47" s="4"/>
      <c r="G47" s="42"/>
      <c r="H47" s="20"/>
      <c r="I47" s="46">
        <v>46566</v>
      </c>
      <c r="J47" s="48">
        <v>47337.5</v>
      </c>
      <c r="K47" s="63">
        <v>26400.6</v>
      </c>
      <c r="L47" s="46">
        <f t="shared" si="0"/>
        <v>55.771006073409026</v>
      </c>
    </row>
    <row r="48" spans="1:12" ht="12.75">
      <c r="A48" s="17"/>
      <c r="B48" s="25"/>
      <c r="C48" s="18">
        <v>901</v>
      </c>
      <c r="D48" s="3">
        <v>703</v>
      </c>
      <c r="E48" s="4" t="s">
        <v>51</v>
      </c>
      <c r="F48" s="4"/>
      <c r="G48" s="42"/>
      <c r="H48" s="20"/>
      <c r="I48" s="46">
        <v>7620</v>
      </c>
      <c r="J48" s="63">
        <v>7620</v>
      </c>
      <c r="K48" s="63">
        <v>3641.6</v>
      </c>
      <c r="L48" s="46">
        <f t="shared" si="0"/>
        <v>47.79002624671916</v>
      </c>
    </row>
    <row r="49" spans="1:12" ht="12.75">
      <c r="A49" s="17"/>
      <c r="B49" s="25"/>
      <c r="C49" s="18">
        <v>901</v>
      </c>
      <c r="D49" s="3">
        <v>703</v>
      </c>
      <c r="E49" s="4" t="s">
        <v>54</v>
      </c>
      <c r="F49" s="4"/>
      <c r="G49" s="42"/>
      <c r="H49" s="20"/>
      <c r="I49" s="46">
        <v>0</v>
      </c>
      <c r="J49" s="63">
        <v>109.858</v>
      </c>
      <c r="K49" s="63">
        <v>0</v>
      </c>
      <c r="L49" s="46">
        <f t="shared" si="0"/>
        <v>0</v>
      </c>
    </row>
    <row r="50" spans="1:12" ht="12.75">
      <c r="A50" s="17"/>
      <c r="B50" s="25"/>
      <c r="C50" s="18">
        <v>901</v>
      </c>
      <c r="D50" s="3">
        <v>707</v>
      </c>
      <c r="E50" s="4" t="s">
        <v>50</v>
      </c>
      <c r="F50" s="4"/>
      <c r="G50" s="42"/>
      <c r="H50" s="20"/>
      <c r="I50" s="46">
        <v>2837.5</v>
      </c>
      <c r="J50" s="52">
        <v>3317.75</v>
      </c>
      <c r="K50" s="63">
        <v>1207</v>
      </c>
      <c r="L50" s="46">
        <f t="shared" si="0"/>
        <v>36.380076859317306</v>
      </c>
    </row>
    <row r="51" spans="1:12" ht="76.5">
      <c r="A51" s="17">
        <v>18</v>
      </c>
      <c r="B51" s="25" t="s">
        <v>77</v>
      </c>
      <c r="C51" s="17">
        <v>901</v>
      </c>
      <c r="D51" s="1">
        <v>702</v>
      </c>
      <c r="E51" s="2" t="s">
        <v>78</v>
      </c>
      <c r="F51" s="2"/>
      <c r="G51" s="61"/>
      <c r="H51" s="62"/>
      <c r="I51" s="43">
        <v>0</v>
      </c>
      <c r="J51" s="51">
        <v>0</v>
      </c>
      <c r="K51" s="51">
        <v>0</v>
      </c>
      <c r="L51" s="43">
        <v>0</v>
      </c>
    </row>
    <row r="52" spans="1:12" ht="38.25">
      <c r="A52" s="17">
        <v>19</v>
      </c>
      <c r="B52" s="25" t="s">
        <v>52</v>
      </c>
      <c r="C52" s="17">
        <v>901</v>
      </c>
      <c r="D52" s="1">
        <v>801</v>
      </c>
      <c r="E52" s="2" t="s">
        <v>70</v>
      </c>
      <c r="F52" s="4"/>
      <c r="G52" s="42"/>
      <c r="H52" s="20"/>
      <c r="I52" s="43">
        <v>26258</v>
      </c>
      <c r="J52" s="53">
        <v>26258</v>
      </c>
      <c r="K52" s="53">
        <v>12192.5</v>
      </c>
      <c r="L52" s="43">
        <f t="shared" si="0"/>
        <v>46.43346789549852</v>
      </c>
    </row>
    <row r="53" spans="1:12" ht="25.5">
      <c r="A53" s="17">
        <v>20</v>
      </c>
      <c r="B53" s="25" t="s">
        <v>53</v>
      </c>
      <c r="C53" s="18"/>
      <c r="D53" s="1"/>
      <c r="E53" s="2" t="s">
        <v>55</v>
      </c>
      <c r="F53" s="2"/>
      <c r="G53" s="42"/>
      <c r="H53" s="20"/>
      <c r="I53" s="51">
        <f>SUM(I54:I56)</f>
        <v>32742</v>
      </c>
      <c r="J53" s="45">
        <f>SUM(J54:J56)</f>
        <v>32746.75</v>
      </c>
      <c r="K53" s="45">
        <f>SUM(K54:K56)</f>
        <v>17974.2</v>
      </c>
      <c r="L53" s="43">
        <f t="shared" si="0"/>
        <v>54.88850038553444</v>
      </c>
    </row>
    <row r="54" spans="1:12" ht="12.75">
      <c r="A54" s="17"/>
      <c r="B54" s="25"/>
      <c r="C54" s="18">
        <v>901</v>
      </c>
      <c r="D54" s="3">
        <v>1003</v>
      </c>
      <c r="E54" s="4" t="s">
        <v>56</v>
      </c>
      <c r="F54" s="2"/>
      <c r="G54" s="42"/>
      <c r="H54" s="20"/>
      <c r="I54" s="52">
        <v>3869</v>
      </c>
      <c r="J54" s="48">
        <v>3869</v>
      </c>
      <c r="K54" s="48">
        <v>2132.4</v>
      </c>
      <c r="L54" s="46">
        <f t="shared" si="0"/>
        <v>55.115016800206774</v>
      </c>
    </row>
    <row r="55" spans="1:12" ht="12.75">
      <c r="A55" s="17"/>
      <c r="B55" s="25"/>
      <c r="C55" s="18">
        <v>901</v>
      </c>
      <c r="D55" s="3">
        <v>1003</v>
      </c>
      <c r="E55" s="4" t="s">
        <v>57</v>
      </c>
      <c r="F55" s="2"/>
      <c r="G55" s="42"/>
      <c r="H55" s="20"/>
      <c r="I55" s="52">
        <v>26507.6</v>
      </c>
      <c r="J55" s="48">
        <v>26512.37</v>
      </c>
      <c r="K55" s="48">
        <v>15134.2</v>
      </c>
      <c r="L55" s="46">
        <f>K55/J55*100</f>
        <v>57.08354251241968</v>
      </c>
    </row>
    <row r="56" spans="1:12" ht="12.75">
      <c r="A56" s="17"/>
      <c r="B56" s="25"/>
      <c r="C56" s="18">
        <v>901</v>
      </c>
      <c r="D56" s="3">
        <v>1006</v>
      </c>
      <c r="E56" s="4" t="s">
        <v>57</v>
      </c>
      <c r="F56" s="2"/>
      <c r="G56" s="42"/>
      <c r="H56" s="20"/>
      <c r="I56" s="52">
        <v>2365.4</v>
      </c>
      <c r="J56" s="46">
        <v>2365.38</v>
      </c>
      <c r="K56" s="46">
        <v>707.6</v>
      </c>
      <c r="L56" s="46">
        <f t="shared" si="0"/>
        <v>29.91485511841649</v>
      </c>
    </row>
    <row r="57" spans="1:12" ht="38.25">
      <c r="A57" s="17">
        <v>21</v>
      </c>
      <c r="B57" s="25" t="s">
        <v>58</v>
      </c>
      <c r="C57" s="17">
        <v>901</v>
      </c>
      <c r="D57" s="1">
        <v>1003</v>
      </c>
      <c r="E57" s="31" t="s">
        <v>59</v>
      </c>
      <c r="F57" s="4"/>
      <c r="G57" s="42"/>
      <c r="H57" s="20"/>
      <c r="I57" s="53">
        <v>140.5</v>
      </c>
      <c r="J57" s="45">
        <v>10.5</v>
      </c>
      <c r="K57" s="45">
        <v>4.2</v>
      </c>
      <c r="L57" s="43">
        <f t="shared" si="0"/>
        <v>40</v>
      </c>
    </row>
    <row r="58" spans="1:12" ht="38.25">
      <c r="A58" s="49">
        <v>22</v>
      </c>
      <c r="B58" s="25" t="s">
        <v>60</v>
      </c>
      <c r="C58" s="17">
        <v>901</v>
      </c>
      <c r="D58" s="1">
        <v>1003</v>
      </c>
      <c r="E58" s="34" t="s">
        <v>71</v>
      </c>
      <c r="F58" s="4"/>
      <c r="G58" s="42"/>
      <c r="H58" s="20"/>
      <c r="I58" s="43">
        <f>SUM(I59)</f>
        <v>400</v>
      </c>
      <c r="J58" s="45">
        <f>SUM(J59)</f>
        <v>0</v>
      </c>
      <c r="K58" s="45">
        <f>SUM(K59)</f>
        <v>0</v>
      </c>
      <c r="L58" s="43">
        <v>0</v>
      </c>
    </row>
    <row r="59" spans="1:12" ht="12.75">
      <c r="A59" s="49"/>
      <c r="B59" s="28"/>
      <c r="C59" s="18">
        <v>901</v>
      </c>
      <c r="D59" s="3">
        <v>1003</v>
      </c>
      <c r="E59" s="60" t="s">
        <v>92</v>
      </c>
      <c r="F59" s="4"/>
      <c r="G59" s="42"/>
      <c r="H59" s="20"/>
      <c r="I59" s="46">
        <v>400</v>
      </c>
      <c r="J59" s="48">
        <v>0</v>
      </c>
      <c r="K59" s="48">
        <v>0</v>
      </c>
      <c r="L59" s="46">
        <v>0</v>
      </c>
    </row>
    <row r="60" spans="1:12" ht="40.5" customHeight="1">
      <c r="A60" s="49">
        <v>23</v>
      </c>
      <c r="B60" s="28" t="s">
        <v>61</v>
      </c>
      <c r="C60" s="17">
        <v>901</v>
      </c>
      <c r="D60" s="1">
        <v>405</v>
      </c>
      <c r="E60" s="2" t="s">
        <v>62</v>
      </c>
      <c r="F60" s="4"/>
      <c r="G60" s="42"/>
      <c r="H60" s="20"/>
      <c r="I60" s="43">
        <v>139</v>
      </c>
      <c r="J60" s="45">
        <v>139</v>
      </c>
      <c r="K60" s="45">
        <v>0</v>
      </c>
      <c r="L60" s="43">
        <v>0</v>
      </c>
    </row>
    <row r="61" spans="1:12" ht="62.25" customHeight="1">
      <c r="A61" s="17">
        <v>24</v>
      </c>
      <c r="B61" s="28" t="s">
        <v>75</v>
      </c>
      <c r="C61" s="17"/>
      <c r="D61" s="1">
        <v>113</v>
      </c>
      <c r="E61" s="2" t="s">
        <v>63</v>
      </c>
      <c r="F61" s="2"/>
      <c r="G61" s="42"/>
      <c r="H61" s="20"/>
      <c r="I61" s="43">
        <f>SUM(I62:I64)</f>
        <v>238</v>
      </c>
      <c r="J61" s="45">
        <f>SUM(J62:J64)</f>
        <v>241</v>
      </c>
      <c r="K61" s="45">
        <f>SUM(K62:K64)</f>
        <v>36.65</v>
      </c>
      <c r="L61" s="43">
        <f t="shared" si="0"/>
        <v>15.207468879668049</v>
      </c>
    </row>
    <row r="62" spans="1:12" ht="12.75">
      <c r="A62" s="17"/>
      <c r="B62" s="25"/>
      <c r="C62" s="18">
        <v>901</v>
      </c>
      <c r="D62" s="3">
        <v>113</v>
      </c>
      <c r="E62" s="4" t="s">
        <v>64</v>
      </c>
      <c r="F62" s="2"/>
      <c r="G62" s="42"/>
      <c r="H62" s="20"/>
      <c r="I62" s="46">
        <v>150</v>
      </c>
      <c r="J62" s="48">
        <v>150</v>
      </c>
      <c r="K62" s="48">
        <v>9.65</v>
      </c>
      <c r="L62" s="46">
        <f t="shared" si="0"/>
        <v>6.433333333333334</v>
      </c>
    </row>
    <row r="63" spans="1:12" ht="12.75">
      <c r="A63" s="17"/>
      <c r="B63" s="25"/>
      <c r="C63" s="18">
        <v>913</v>
      </c>
      <c r="D63" s="3">
        <v>113</v>
      </c>
      <c r="E63" s="4" t="s">
        <v>64</v>
      </c>
      <c r="F63" s="2"/>
      <c r="G63" s="42"/>
      <c r="H63" s="20"/>
      <c r="I63" s="46">
        <v>0</v>
      </c>
      <c r="J63" s="48">
        <v>3</v>
      </c>
      <c r="K63" s="48">
        <v>3</v>
      </c>
      <c r="L63" s="46">
        <f>K63/J63*100</f>
        <v>100</v>
      </c>
    </row>
    <row r="64" spans="1:12" ht="12.75">
      <c r="A64" s="18"/>
      <c r="B64" s="27"/>
      <c r="C64" s="18">
        <v>919</v>
      </c>
      <c r="D64" s="3">
        <v>113</v>
      </c>
      <c r="E64" s="4" t="s">
        <v>64</v>
      </c>
      <c r="F64" s="4"/>
      <c r="G64" s="42"/>
      <c r="H64" s="20"/>
      <c r="I64" s="46">
        <v>88</v>
      </c>
      <c r="J64" s="48">
        <v>88</v>
      </c>
      <c r="K64" s="48">
        <v>24</v>
      </c>
      <c r="L64" s="46">
        <f>K64/J64*100</f>
        <v>27.27272727272727</v>
      </c>
    </row>
    <row r="65" spans="1:12" ht="43.5" customHeight="1">
      <c r="A65" s="17">
        <v>25</v>
      </c>
      <c r="B65" s="25" t="s">
        <v>9</v>
      </c>
      <c r="C65" s="22">
        <v>919</v>
      </c>
      <c r="D65" s="1">
        <v>106</v>
      </c>
      <c r="E65" s="2" t="s">
        <v>65</v>
      </c>
      <c r="F65" s="2"/>
      <c r="G65" s="42"/>
      <c r="H65" s="20"/>
      <c r="I65" s="43">
        <v>2410.9</v>
      </c>
      <c r="J65" s="45">
        <v>2380.6</v>
      </c>
      <c r="K65" s="45">
        <v>964.85</v>
      </c>
      <c r="L65" s="43">
        <f t="shared" si="0"/>
        <v>40.529698395362516</v>
      </c>
    </row>
    <row r="66" spans="1:12" ht="51" hidden="1">
      <c r="A66" s="17"/>
      <c r="B66" s="35" t="s">
        <v>21</v>
      </c>
      <c r="C66" s="22">
        <v>919</v>
      </c>
      <c r="D66" s="1">
        <v>106</v>
      </c>
      <c r="E66" s="2" t="s">
        <v>22</v>
      </c>
      <c r="F66" s="2"/>
      <c r="G66" s="42"/>
      <c r="H66" s="20"/>
      <c r="I66" s="43">
        <f>I67</f>
        <v>3590</v>
      </c>
      <c r="J66" s="48"/>
      <c r="K66" s="48"/>
      <c r="L66" s="43" t="e">
        <f t="shared" si="0"/>
        <v>#DIV/0!</v>
      </c>
    </row>
    <row r="67" spans="1:12" ht="25.5" hidden="1">
      <c r="A67" s="17"/>
      <c r="B67" s="25" t="s">
        <v>23</v>
      </c>
      <c r="C67" s="22">
        <v>919</v>
      </c>
      <c r="D67" s="1">
        <v>106</v>
      </c>
      <c r="E67" s="2" t="s">
        <v>24</v>
      </c>
      <c r="F67" s="2"/>
      <c r="G67" s="42"/>
      <c r="H67" s="20"/>
      <c r="I67" s="43">
        <f>I68+I69</f>
        <v>3590</v>
      </c>
      <c r="J67" s="48"/>
      <c r="K67" s="48"/>
      <c r="L67" s="43" t="e">
        <f t="shared" si="0"/>
        <v>#DIV/0!</v>
      </c>
    </row>
    <row r="68" spans="1:12" ht="12.75" hidden="1">
      <c r="A68" s="17"/>
      <c r="B68" s="27" t="s">
        <v>11</v>
      </c>
      <c r="C68" s="19">
        <v>919</v>
      </c>
      <c r="D68" s="3">
        <v>106</v>
      </c>
      <c r="E68" s="4" t="s">
        <v>24</v>
      </c>
      <c r="F68" s="4" t="s">
        <v>4</v>
      </c>
      <c r="G68" s="42"/>
      <c r="H68" s="20"/>
      <c r="I68" s="46">
        <v>2552</v>
      </c>
      <c r="J68" s="48"/>
      <c r="K68" s="48"/>
      <c r="L68" s="43" t="e">
        <f t="shared" si="0"/>
        <v>#DIV/0!</v>
      </c>
    </row>
    <row r="69" spans="1:12" ht="38.25" hidden="1">
      <c r="A69" s="17"/>
      <c r="B69" s="27" t="s">
        <v>20</v>
      </c>
      <c r="C69" s="19">
        <v>919</v>
      </c>
      <c r="D69" s="3">
        <v>106</v>
      </c>
      <c r="E69" s="4" t="s">
        <v>24</v>
      </c>
      <c r="F69" s="4" t="s">
        <v>13</v>
      </c>
      <c r="G69" s="42"/>
      <c r="H69" s="20"/>
      <c r="I69" s="46">
        <v>1038</v>
      </c>
      <c r="J69" s="48"/>
      <c r="K69" s="48"/>
      <c r="L69" s="43" t="e">
        <f t="shared" si="0"/>
        <v>#DIV/0!</v>
      </c>
    </row>
    <row r="70" spans="1:12" ht="38.25" hidden="1">
      <c r="A70" s="17"/>
      <c r="B70" s="28" t="s">
        <v>14</v>
      </c>
      <c r="C70" s="22">
        <v>919</v>
      </c>
      <c r="D70" s="1">
        <v>113</v>
      </c>
      <c r="E70" s="2" t="s">
        <v>15</v>
      </c>
      <c r="F70" s="4"/>
      <c r="G70" s="42"/>
      <c r="H70" s="20"/>
      <c r="I70" s="43">
        <f>I71</f>
        <v>40</v>
      </c>
      <c r="J70" s="48"/>
      <c r="K70" s="48"/>
      <c r="L70" s="43" t="e">
        <f t="shared" si="0"/>
        <v>#DIV/0!</v>
      </c>
    </row>
    <row r="71" spans="1:12" ht="51" hidden="1">
      <c r="A71" s="17"/>
      <c r="B71" s="28" t="s">
        <v>16</v>
      </c>
      <c r="C71" s="22">
        <v>919</v>
      </c>
      <c r="D71" s="1">
        <v>113</v>
      </c>
      <c r="E71" s="2" t="s">
        <v>19</v>
      </c>
      <c r="F71" s="4"/>
      <c r="G71" s="42"/>
      <c r="H71" s="20"/>
      <c r="I71" s="43">
        <f>I72</f>
        <v>40</v>
      </c>
      <c r="J71" s="16">
        <f>J62+J56+J8</f>
        <v>3445.38</v>
      </c>
      <c r="K71" s="16">
        <f>K62+K56+K8</f>
        <v>905.15</v>
      </c>
      <c r="L71" s="43">
        <f t="shared" si="0"/>
        <v>26.27141273241268</v>
      </c>
    </row>
    <row r="72" spans="1:12" ht="25.5" hidden="1">
      <c r="A72" s="17"/>
      <c r="B72" s="25" t="s">
        <v>18</v>
      </c>
      <c r="C72" s="22">
        <v>919</v>
      </c>
      <c r="D72" s="1">
        <v>113</v>
      </c>
      <c r="E72" s="2" t="s">
        <v>17</v>
      </c>
      <c r="F72" s="4"/>
      <c r="G72" s="42"/>
      <c r="H72" s="20"/>
      <c r="I72" s="43">
        <f>I73</f>
        <v>40</v>
      </c>
      <c r="J72" s="20"/>
      <c r="K72" s="20"/>
      <c r="L72" s="20"/>
    </row>
    <row r="73" spans="1:12" ht="25.5" hidden="1">
      <c r="A73" s="17"/>
      <c r="B73" s="27" t="s">
        <v>12</v>
      </c>
      <c r="C73" s="19">
        <v>919</v>
      </c>
      <c r="D73" s="3">
        <v>113</v>
      </c>
      <c r="E73" s="4" t="s">
        <v>17</v>
      </c>
      <c r="F73" s="4" t="s">
        <v>13</v>
      </c>
      <c r="G73" s="42"/>
      <c r="H73" s="20"/>
      <c r="I73" s="46">
        <v>40</v>
      </c>
      <c r="J73" s="20"/>
      <c r="K73" s="20"/>
      <c r="L73" s="20"/>
    </row>
    <row r="74" spans="1:12" ht="63.75">
      <c r="A74" s="17">
        <v>26</v>
      </c>
      <c r="B74" s="25" t="s">
        <v>79</v>
      </c>
      <c r="C74" s="22"/>
      <c r="D74" s="33"/>
      <c r="E74" s="34" t="s">
        <v>104</v>
      </c>
      <c r="F74" s="9"/>
      <c r="G74" s="42"/>
      <c r="H74" s="20"/>
      <c r="I74" s="43">
        <f>SUM(I75:I76)</f>
        <v>236</v>
      </c>
      <c r="J74" s="45">
        <f>SUM(J75:J76)</f>
        <v>1986</v>
      </c>
      <c r="K74" s="45">
        <f>SUM(K75:K76)</f>
        <v>0</v>
      </c>
      <c r="L74" s="43">
        <f>K74/J74*100</f>
        <v>0</v>
      </c>
    </row>
    <row r="75" spans="1:12" ht="12.75">
      <c r="A75" s="17"/>
      <c r="B75" s="25"/>
      <c r="C75" s="19">
        <v>901</v>
      </c>
      <c r="D75" s="75">
        <v>412</v>
      </c>
      <c r="E75" s="60" t="s">
        <v>93</v>
      </c>
      <c r="F75" s="9"/>
      <c r="G75" s="42"/>
      <c r="H75" s="20"/>
      <c r="I75" s="46">
        <v>236</v>
      </c>
      <c r="J75" s="48">
        <v>595.8</v>
      </c>
      <c r="K75" s="48">
        <v>0</v>
      </c>
      <c r="L75" s="46">
        <f>K75/J75*100</f>
        <v>0</v>
      </c>
    </row>
    <row r="76" spans="1:12" ht="12.75">
      <c r="A76" s="17"/>
      <c r="B76" s="25"/>
      <c r="C76" s="19">
        <v>901</v>
      </c>
      <c r="D76" s="75">
        <v>412</v>
      </c>
      <c r="E76" s="60" t="s">
        <v>103</v>
      </c>
      <c r="F76" s="9"/>
      <c r="G76" s="42"/>
      <c r="H76" s="20"/>
      <c r="I76" s="46">
        <v>0</v>
      </c>
      <c r="J76" s="48">
        <v>1390.2</v>
      </c>
      <c r="K76" s="48">
        <v>0</v>
      </c>
      <c r="L76" s="46">
        <f>K76/J76*100</f>
        <v>0</v>
      </c>
    </row>
    <row r="77" spans="1:12" ht="38.25">
      <c r="A77" s="17">
        <v>27</v>
      </c>
      <c r="B77" s="25" t="s">
        <v>80</v>
      </c>
      <c r="C77" s="22">
        <v>901</v>
      </c>
      <c r="D77" s="1">
        <v>314</v>
      </c>
      <c r="E77" s="2" t="s">
        <v>81</v>
      </c>
      <c r="F77" s="2"/>
      <c r="G77" s="42"/>
      <c r="H77" s="20"/>
      <c r="I77" s="43">
        <v>42</v>
      </c>
      <c r="J77" s="45">
        <v>42</v>
      </c>
      <c r="K77" s="45">
        <v>0</v>
      </c>
      <c r="L77" s="43">
        <f>K77/J77*100</f>
        <v>0</v>
      </c>
    </row>
    <row r="78" spans="1:12" ht="63.75">
      <c r="A78" s="17">
        <v>28</v>
      </c>
      <c r="B78" s="68" t="s">
        <v>94</v>
      </c>
      <c r="C78" s="22">
        <v>901</v>
      </c>
      <c r="D78" s="1">
        <v>501</v>
      </c>
      <c r="E78" s="2" t="s">
        <v>95</v>
      </c>
      <c r="F78" s="69"/>
      <c r="G78" s="70"/>
      <c r="H78" s="71"/>
      <c r="I78" s="43">
        <v>268.2</v>
      </c>
      <c r="J78" s="17">
        <v>0</v>
      </c>
      <c r="K78" s="17">
        <v>0</v>
      </c>
      <c r="L78" s="17">
        <v>0</v>
      </c>
    </row>
    <row r="79" spans="1:12" ht="38.25">
      <c r="A79" s="17">
        <v>29</v>
      </c>
      <c r="B79" s="25" t="s">
        <v>96</v>
      </c>
      <c r="C79" s="22">
        <v>901</v>
      </c>
      <c r="D79" s="1">
        <v>1003</v>
      </c>
      <c r="E79" s="2" t="s">
        <v>97</v>
      </c>
      <c r="F79" s="69"/>
      <c r="G79" s="70"/>
      <c r="H79" s="71"/>
      <c r="I79" s="43">
        <v>637.9</v>
      </c>
      <c r="J79" s="17">
        <v>0</v>
      </c>
      <c r="K79" s="17">
        <v>0</v>
      </c>
      <c r="L79" s="17">
        <v>0</v>
      </c>
    </row>
    <row r="80" spans="1:12" ht="38.25">
      <c r="A80" s="17">
        <v>30</v>
      </c>
      <c r="B80" s="68" t="s">
        <v>98</v>
      </c>
      <c r="C80" s="22">
        <v>901</v>
      </c>
      <c r="D80" s="1">
        <v>1003</v>
      </c>
      <c r="E80" s="2" t="s">
        <v>99</v>
      </c>
      <c r="F80" s="69"/>
      <c r="G80" s="70"/>
      <c r="H80" s="71"/>
      <c r="I80" s="43">
        <v>15</v>
      </c>
      <c r="J80" s="72">
        <v>14.95</v>
      </c>
      <c r="K80" s="72">
        <v>3.95</v>
      </c>
      <c r="L80" s="73">
        <v>26.7</v>
      </c>
    </row>
    <row r="81" spans="1:12" ht="15.75">
      <c r="A81" s="17"/>
      <c r="B81" s="26" t="s">
        <v>7</v>
      </c>
      <c r="C81" s="18"/>
      <c r="D81" s="18"/>
      <c r="E81" s="18"/>
      <c r="F81" s="18"/>
      <c r="G81" s="24"/>
      <c r="H81" s="18"/>
      <c r="I81" s="16">
        <f>SUM(I8+I10+I11+I17+I18+I21+I24+I25+I26+I27+I30+I31+I32+I33+I38+I39+I40+I42+I43+I51+I52+I53+I57+I58+I60+I61+I65+I74+I77+I78+I79+I80)</f>
        <v>265388.50000000006</v>
      </c>
      <c r="J81" s="16">
        <f>SUM(J8+J11+J17+J18+J21+J24+J25+J26+J27+J30+J31+J32+J33+J38+J39+J42+J43+J51+J52+J53+J57+J58+J60+J61+J65+J74+J77+J78+J79+J80)</f>
        <v>269088.008</v>
      </c>
      <c r="K81" s="16">
        <f>SUM(K8+K11+K17+K18+K21+K24+K25+K26+K27+K30+K31+K32+K33+K38+K39+K42+K43+K51+K52+K53+K57+K58+K60+K61+K65+K74+K77+K78+K79+K80)</f>
        <v>126367.203</v>
      </c>
      <c r="L81" s="43">
        <f>K81/J81*100</f>
        <v>46.96129119213667</v>
      </c>
    </row>
    <row r="82" spans="1:12" ht="12.75">
      <c r="A82" s="54"/>
      <c r="B82" s="55"/>
      <c r="D82" s="20"/>
      <c r="E82" s="20"/>
      <c r="F82" s="20"/>
      <c r="G82" s="56"/>
      <c r="H82" s="54"/>
      <c r="I82" s="57"/>
      <c r="J82" s="54"/>
      <c r="K82" s="54"/>
      <c r="L82" s="54"/>
    </row>
    <row r="83" spans="1:13" ht="1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58"/>
    </row>
    <row r="84" spans="1:13" ht="15.75">
      <c r="A84" s="80" t="s">
        <v>108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ht="12.75">
      <c r="K85" s="37"/>
    </row>
  </sheetData>
  <sheetProtection/>
  <mergeCells count="8">
    <mergeCell ref="C1:I1"/>
    <mergeCell ref="A83:L83"/>
    <mergeCell ref="A84:M84"/>
    <mergeCell ref="A6:L6"/>
    <mergeCell ref="A2:L2"/>
    <mergeCell ref="A3:L3"/>
    <mergeCell ref="A4:L4"/>
    <mergeCell ref="A5:L5"/>
  </mergeCells>
  <printOptions/>
  <pageMargins left="0.7086614173228347" right="0.3937007874015748" top="0.5511811023622047" bottom="0.5905511811023623" header="0.31496062992125984" footer="0.31496062992125984"/>
  <pageSetup fitToHeight="1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2018-08-21T09:45:55Z</cp:lastPrinted>
  <dcterms:created xsi:type="dcterms:W3CDTF">1996-10-08T23:32:33Z</dcterms:created>
  <dcterms:modified xsi:type="dcterms:W3CDTF">2018-08-21T09:46:13Z</dcterms:modified>
  <cp:category/>
  <cp:version/>
  <cp:contentType/>
  <cp:contentStatus/>
</cp:coreProperties>
</file>